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480" windowHeight="11640" tabRatio="690" firstSheet="1" activeTab="1"/>
  </bookViews>
  <sheets>
    <sheet name="Matrice" sheetId="1" state="hidden" r:id="rId1"/>
    <sheet name="Sections de ventilation" sheetId="2" r:id="rId2"/>
  </sheets>
  <definedNames>
    <definedName name="_xlnm.Print_Area" localSheetId="0">'Matrice'!$A$1:$AF$13</definedName>
    <definedName name="_xlnm.Print_Area" localSheetId="1">'Sections de ventilation'!$A$1:$R$15</definedName>
  </definedNames>
  <calcPr fullCalcOnLoad="1"/>
</workbook>
</file>

<file path=xl/sharedStrings.xml><?xml version="1.0" encoding="utf-8"?>
<sst xmlns="http://schemas.openxmlformats.org/spreadsheetml/2006/main" count="94" uniqueCount="62">
  <si>
    <t xml:space="preserve">Longueur du faîtage </t>
  </si>
  <si>
    <t>Coefficient</t>
  </si>
  <si>
    <t xml:space="preserve">Surface de la couverture </t>
  </si>
  <si>
    <t>Pente (%)</t>
  </si>
  <si>
    <t>Longueur du rampant (in situ)</t>
  </si>
  <si>
    <t>degrés</t>
  </si>
  <si>
    <t xml:space="preserve">Pente </t>
  </si>
  <si>
    <t>Ventilation requise selon le cas du</t>
  </si>
  <si>
    <r>
      <t>1/500</t>
    </r>
  </si>
  <si>
    <r>
      <t>1/600</t>
    </r>
  </si>
  <si>
    <r>
      <t>1/800</t>
    </r>
  </si>
  <si>
    <t>1/1250</t>
  </si>
  <si>
    <t>1/1500</t>
  </si>
  <si>
    <t>1/3000</t>
  </si>
  <si>
    <t>1/5000</t>
  </si>
  <si>
    <t>in situ</t>
  </si>
  <si>
    <t>projeté</t>
  </si>
  <si>
    <t>égout</t>
  </si>
  <si>
    <t xml:space="preserve">Sections minimum de ventilation requises  selon le cas </t>
  </si>
  <si>
    <t>%</t>
  </si>
  <si>
    <t>faîte</t>
  </si>
  <si>
    <t xml:space="preserve">égout </t>
  </si>
  <si>
    <t>S2 sous écran</t>
  </si>
  <si>
    <t>S1 sur écran</t>
  </si>
  <si>
    <t>Longueur du rampant en projection horizontale</t>
  </si>
  <si>
    <t>Longueur maximale  du rampant en projection horizontale selon DTU</t>
  </si>
  <si>
    <t>Conversion degré en pourcentage</t>
  </si>
  <si>
    <t>Conversion rampant projeté &gt;&gt; in situ</t>
  </si>
  <si>
    <r>
      <rPr>
        <b/>
        <sz val="12"/>
        <rFont val="Calibri"/>
        <family val="2"/>
      </rPr>
      <t>DTU 40.11</t>
    </r>
    <r>
      <rPr>
        <sz val="11"/>
        <rFont val="Calibri"/>
        <family val="2"/>
      </rPr>
      <t xml:space="preserve"> Couverture en ardoises</t>
    </r>
  </si>
  <si>
    <r>
      <rPr>
        <b/>
        <sz val="12"/>
        <rFont val="Calibri"/>
        <family val="2"/>
      </rPr>
      <t>DTU 40.21</t>
    </r>
    <r>
      <rPr>
        <sz val="11"/>
        <rFont val="Calibri"/>
        <family val="2"/>
      </rPr>
      <t xml:space="preserve"> Couverture en tuiles de terre cuite à emboîtement ou à glissement à relief </t>
    </r>
  </si>
  <si>
    <r>
      <rPr>
        <b/>
        <sz val="12"/>
        <rFont val="Calibri"/>
        <family val="2"/>
      </rPr>
      <t>DTU 40.211</t>
    </r>
    <r>
      <rPr>
        <sz val="11"/>
        <rFont val="Calibri"/>
        <family val="2"/>
      </rPr>
      <t xml:space="preserve"> Couverture en tuiles de terre cuite à emboîtement à pureau plat</t>
    </r>
  </si>
  <si>
    <r>
      <rPr>
        <b/>
        <sz val="12"/>
        <rFont val="Calibri"/>
        <family val="2"/>
      </rPr>
      <t>DTU 40.22</t>
    </r>
    <r>
      <rPr>
        <sz val="11"/>
        <rFont val="Calibri"/>
        <family val="2"/>
      </rPr>
      <t xml:space="preserve"> Couverture en tuiles canal de terre cuite</t>
    </r>
  </si>
  <si>
    <r>
      <rPr>
        <b/>
        <sz val="12"/>
        <rFont val="Calibri"/>
        <family val="2"/>
      </rPr>
      <t>DTU 40.23</t>
    </r>
    <r>
      <rPr>
        <sz val="11"/>
        <rFont val="Calibri"/>
        <family val="2"/>
      </rPr>
      <t xml:space="preserve"> Couverture en tuiles plates de terre cuite</t>
    </r>
  </si>
  <si>
    <r>
      <rPr>
        <b/>
        <sz val="12"/>
        <rFont val="Calibri"/>
        <family val="2"/>
      </rPr>
      <t>DTU 40.24</t>
    </r>
    <r>
      <rPr>
        <sz val="11"/>
        <rFont val="Calibri"/>
        <family val="2"/>
      </rPr>
      <t xml:space="preserve"> Couverture en tuiles en béton à glissement et à emboîtement longitudinal</t>
    </r>
  </si>
  <si>
    <r>
      <rPr>
        <b/>
        <sz val="12"/>
        <rFont val="Calibri"/>
        <family val="2"/>
      </rPr>
      <t>DTU 40.25</t>
    </r>
    <r>
      <rPr>
        <sz val="11"/>
        <rFont val="Calibri"/>
        <family val="2"/>
      </rPr>
      <t xml:space="preserve"> Couverture en tuiles plates en béton</t>
    </r>
  </si>
  <si>
    <r>
      <rPr>
        <b/>
        <sz val="12"/>
        <color indexed="63"/>
        <rFont val="Calibri"/>
        <family val="2"/>
      </rPr>
      <t>DTU 40.13</t>
    </r>
    <r>
      <rPr>
        <sz val="11"/>
        <color indexed="63"/>
        <rFont val="Calibri"/>
        <family val="2"/>
      </rPr>
      <t xml:space="preserve"> Couverture en ardoises en fibres-ciment</t>
    </r>
  </si>
  <si>
    <r>
      <rPr>
        <b/>
        <sz val="12"/>
        <rFont val="Calibri"/>
        <family val="2"/>
      </rPr>
      <t>DTU 40.241</t>
    </r>
    <r>
      <rPr>
        <sz val="11"/>
        <rFont val="Calibri"/>
        <family val="2"/>
      </rPr>
      <t xml:space="preserve"> Couverture en tuiles planes en béton à glissement et à emboîtement (rampant maxi 12 ml "in situ" &amp; 8ml en surface projetée &gt; pente 112%)</t>
    </r>
  </si>
  <si>
    <t>sous-face écran</t>
  </si>
  <si>
    <t>surface écran</t>
  </si>
  <si>
    <t>Ecran sous-toiture</t>
  </si>
  <si>
    <t>Frein/pare-vapeur</t>
  </si>
  <si>
    <t>Ventilation</t>
  </si>
  <si>
    <t>1/2000</t>
  </si>
  <si>
    <r>
      <rPr>
        <b/>
        <sz val="12"/>
        <rFont val="Calibri"/>
        <family val="2"/>
      </rPr>
      <t>DTU 40.14</t>
    </r>
    <r>
      <rPr>
        <sz val="11"/>
        <rFont val="Calibri"/>
        <family val="2"/>
      </rPr>
      <t xml:space="preserve"> Couverture en bardeaux bitumés (simple toiture ventilée)</t>
    </r>
  </si>
  <si>
    <t>Longueur du rampant</t>
  </si>
  <si>
    <t>Surface de la couverture</t>
  </si>
  <si>
    <t>Longueur de rampant maximum en projection horizontale selon  DTU</t>
  </si>
  <si>
    <t>Longueur de rampant en projection horizontale</t>
  </si>
  <si>
    <t>Surface de la couverture en projection horizontale</t>
  </si>
  <si>
    <t>Les résultats obtenus sont donnés à titre indicatif.  Il ne peuvent, en aucun cas, engager la responsabilité de la société BWK</t>
  </si>
  <si>
    <t>Sections minimum de ventilation requises, en surface projetée horizontalement,  selon le type de comble et le DTU couverture considéré</t>
  </si>
  <si>
    <r>
      <rPr>
        <b/>
        <sz val="12"/>
        <rFont val="Calibri"/>
        <family val="2"/>
      </rPr>
      <t>DTU 40.11</t>
    </r>
    <r>
      <rPr>
        <sz val="12"/>
        <rFont val="Calibri"/>
        <family val="2"/>
      </rPr>
      <t xml:space="preserve"> Ardoises</t>
    </r>
  </si>
  <si>
    <r>
      <rPr>
        <b/>
        <sz val="12"/>
        <rFont val="Calibri"/>
        <family val="2"/>
      </rPr>
      <t>DTU 40.14</t>
    </r>
    <r>
      <rPr>
        <sz val="12"/>
        <rFont val="Calibri"/>
        <family val="2"/>
      </rPr>
      <t xml:space="preserve"> Bardeaux bitumés (simple toiture ventilée)</t>
    </r>
  </si>
  <si>
    <r>
      <rPr>
        <b/>
        <sz val="12"/>
        <rFont val="Calibri"/>
        <family val="2"/>
      </rPr>
      <t>DTU 40.21</t>
    </r>
    <r>
      <rPr>
        <sz val="12"/>
        <rFont val="Calibri"/>
        <family val="2"/>
      </rPr>
      <t xml:space="preserve"> Tuiles de terre cuite à emboîtement ou à glissement à relief</t>
    </r>
  </si>
  <si>
    <r>
      <rPr>
        <b/>
        <sz val="12"/>
        <rFont val="Calibri"/>
        <family val="2"/>
      </rPr>
      <t>DTU 40.211</t>
    </r>
    <r>
      <rPr>
        <sz val="12"/>
        <rFont val="Calibri"/>
        <family val="2"/>
      </rPr>
      <t xml:space="preserve"> Tuiles de terre cuite à emboîtement à pureau plat</t>
    </r>
  </si>
  <si>
    <r>
      <rPr>
        <b/>
        <sz val="12"/>
        <rFont val="Calibri"/>
        <family val="2"/>
      </rPr>
      <t>DTU 40.22</t>
    </r>
    <r>
      <rPr>
        <sz val="12"/>
        <rFont val="Calibri"/>
        <family val="2"/>
      </rPr>
      <t xml:space="preserve"> Tuiles canal de terre cuite</t>
    </r>
  </si>
  <si>
    <r>
      <rPr>
        <b/>
        <sz val="12"/>
        <rFont val="Calibri"/>
        <family val="2"/>
      </rPr>
      <t>DTU 40.23</t>
    </r>
    <r>
      <rPr>
        <sz val="12"/>
        <rFont val="Calibri"/>
        <family val="2"/>
      </rPr>
      <t xml:space="preserve"> Tuiles plates de terre cuite</t>
    </r>
  </si>
  <si>
    <r>
      <rPr>
        <b/>
        <sz val="12"/>
        <rFont val="Calibri"/>
        <family val="2"/>
      </rPr>
      <t>DTU 40.24</t>
    </r>
    <r>
      <rPr>
        <sz val="12"/>
        <rFont val="Calibri"/>
        <family val="2"/>
      </rPr>
      <t xml:space="preserve"> Tuiles en béton à glissement et à emboîtement longitudinal</t>
    </r>
  </si>
  <si>
    <r>
      <rPr>
        <b/>
        <sz val="12"/>
        <rFont val="Calibri"/>
        <family val="2"/>
      </rPr>
      <t>DTU 40.241</t>
    </r>
    <r>
      <rPr>
        <sz val="12"/>
        <rFont val="Calibri"/>
        <family val="2"/>
      </rPr>
      <t xml:space="preserve"> Tuiles planes en béton à glissement et à emboîtement </t>
    </r>
  </si>
  <si>
    <r>
      <rPr>
        <b/>
        <sz val="12"/>
        <rFont val="Calibri"/>
        <family val="2"/>
      </rPr>
      <t>DTU 40.25</t>
    </r>
    <r>
      <rPr>
        <sz val="12"/>
        <rFont val="Calibri"/>
        <family val="2"/>
      </rPr>
      <t xml:space="preserve"> Tuiles plates en béton   </t>
    </r>
  </si>
  <si>
    <r>
      <rPr>
        <b/>
        <sz val="12"/>
        <rFont val="Calibri"/>
        <family val="2"/>
      </rPr>
      <t>DTU 40.13</t>
    </r>
    <r>
      <rPr>
        <sz val="12"/>
        <rFont val="Calibri"/>
        <family val="2"/>
      </rPr>
      <t xml:space="preserve"> Ardoises fibres-ciment </t>
    </r>
  </si>
  <si>
    <r>
      <rPr>
        <b/>
        <sz val="12"/>
        <color indexed="9"/>
        <rFont val="Calibri"/>
        <family val="2"/>
      </rPr>
      <t>Calcul pour une toiture 2 pans</t>
    </r>
    <r>
      <rPr>
        <b/>
        <sz val="12"/>
        <rFont val="Calibri"/>
        <family val="2"/>
      </rPr>
      <t xml:space="preserve">             Insérer les données suivantes:            *longueur du rampant en mètre (B2).     *longueur du faîtage en mètre (C2).       *pente de la toiture en % (D2).                  Pour connaître le résultat concernant les besoins de ventilation, reportez-vous sur le DTU et le cas de figure considérés.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</si>
</sst>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\°"/>
    <numFmt numFmtId="166" formatCode="#,##0\ [$m2 ];\-#,##0\ [$m2]"/>
    <numFmt numFmtId="167" formatCode="#,##0\ [$cm2];[Red]\-#,##0\ [$cm]"/>
    <numFmt numFmtId="168" formatCode="#,##0.000\ [$m-1];[Red]\-#,##0.000\ [$m-1]"/>
    <numFmt numFmtId="169" formatCode="#,##0.00\ [$m-1];[Red]\-#,##0.00\ [$m-1]"/>
    <numFmt numFmtId="170" formatCode="#,##0.00\ [$m];\-#,##0.00\ [$m]"/>
    <numFmt numFmtId="171" formatCode="#,##0.00\ [$m2 ];\-#,##0.00\ [$m2]"/>
    <numFmt numFmtId="172" formatCode="#,##0.0\ [$cm2];[Red]\-#,##0.0\ [$cm]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3"/>
      <name val="Calibri"/>
      <family val="2"/>
    </font>
    <font>
      <b/>
      <sz val="12"/>
      <name val="Calibri"/>
      <family val="2"/>
    </font>
    <font>
      <b/>
      <sz val="12"/>
      <color indexed="53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i/>
      <sz val="8"/>
      <color indexed="12"/>
      <name val="Calibri"/>
      <family val="2"/>
    </font>
    <font>
      <b/>
      <sz val="12"/>
      <color indexed="9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Calibri"/>
      <family val="2"/>
    </font>
    <font>
      <b/>
      <sz val="11"/>
      <color rgb="FFFF6600"/>
      <name val="Calibri"/>
      <family val="2"/>
    </font>
    <font>
      <b/>
      <sz val="12"/>
      <color rgb="FFFF6600"/>
      <name val="Calibri"/>
      <family val="2"/>
    </font>
    <font>
      <sz val="11"/>
      <color rgb="FF4C4C4C"/>
      <name val="Calibri"/>
      <family val="2"/>
    </font>
    <font>
      <sz val="8"/>
      <color rgb="FF0000FF"/>
      <name val="Calibri"/>
      <family val="2"/>
    </font>
    <font>
      <i/>
      <sz val="8"/>
      <color rgb="FF0000FF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762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FF6600"/>
      </left>
      <right style="hair">
        <color rgb="FFFF6600"/>
      </right>
      <top style="hair">
        <color rgb="FFFF6600"/>
      </top>
      <bottom style="hair">
        <color rgb="FFFF6600"/>
      </bottom>
    </border>
    <border>
      <left style="thin">
        <color rgb="FFFF6600"/>
      </left>
      <right/>
      <top/>
      <bottom/>
    </border>
    <border>
      <left/>
      <right/>
      <top/>
      <bottom style="hair">
        <color rgb="FFFF6600"/>
      </bottom>
    </border>
    <border>
      <left/>
      <right/>
      <top style="thin">
        <color rgb="FFFF6600"/>
      </top>
      <bottom/>
    </border>
    <border>
      <left/>
      <right style="thin">
        <color rgb="FFFF6600"/>
      </right>
      <top/>
      <bottom/>
    </border>
    <border>
      <left/>
      <right/>
      <top style="hair">
        <color rgb="FFFF6600"/>
      </top>
      <bottom style="hair">
        <color rgb="FFFF6600"/>
      </bottom>
    </border>
    <border>
      <left/>
      <right/>
      <top style="hair">
        <color rgb="FFFF6600"/>
      </top>
      <bottom/>
    </border>
    <border>
      <left style="hair">
        <color rgb="FFFF6600"/>
      </left>
      <right style="hair">
        <color rgb="FFFF6600"/>
      </right>
      <top style="hair">
        <color rgb="FFFF6600"/>
      </top>
      <bottom/>
    </border>
    <border>
      <left style="thin">
        <color rgb="FFFF6600"/>
      </left>
      <right style="hair">
        <color rgb="FFFF6600"/>
      </right>
      <top style="hair">
        <color rgb="FFFF6600"/>
      </top>
      <bottom style="hair">
        <color rgb="FFFF6600"/>
      </bottom>
    </border>
    <border>
      <left style="thin">
        <color rgb="FFFF6600"/>
      </left>
      <right style="hair">
        <color rgb="FFFF6600"/>
      </right>
      <top/>
      <bottom style="hair">
        <color rgb="FFFF6600"/>
      </bottom>
    </border>
    <border>
      <left style="hair">
        <color rgb="FFFF6600"/>
      </left>
      <right style="thin">
        <color rgb="FFFF6600"/>
      </right>
      <top/>
      <bottom style="hair">
        <color rgb="FFFF6600"/>
      </bottom>
    </border>
    <border>
      <left style="hair">
        <color rgb="FFFF6600"/>
      </left>
      <right style="hair">
        <color rgb="FFFF6600"/>
      </right>
      <top/>
      <bottom style="hair">
        <color rgb="FFFF6600"/>
      </bottom>
    </border>
    <border>
      <left/>
      <right style="hair">
        <color rgb="FFFF6600"/>
      </right>
      <top/>
      <bottom style="hair">
        <color rgb="FFFF6600"/>
      </bottom>
    </border>
    <border>
      <left style="hair">
        <color rgb="FFFF6600"/>
      </left>
      <right/>
      <top/>
      <bottom style="hair">
        <color rgb="FFFF6600"/>
      </bottom>
    </border>
    <border>
      <left style="hair">
        <color rgb="FFFF6600"/>
      </left>
      <right style="thin">
        <color rgb="FFFF6600"/>
      </right>
      <top style="hair">
        <color rgb="FFFF6600"/>
      </top>
      <bottom style="hair">
        <color rgb="FFFF6600"/>
      </bottom>
    </border>
    <border>
      <left/>
      <right style="hair">
        <color rgb="FFFF6600"/>
      </right>
      <top style="hair">
        <color rgb="FFFF6600"/>
      </top>
      <bottom style="hair">
        <color rgb="FFFF6600"/>
      </bottom>
    </border>
    <border>
      <left style="hair">
        <color rgb="FFFF6600"/>
      </left>
      <right/>
      <top style="hair">
        <color rgb="FFFF6600"/>
      </top>
      <bottom style="hair">
        <color rgb="FFFF6600"/>
      </bottom>
    </border>
    <border>
      <left style="thin">
        <color rgb="FFFF6600"/>
      </left>
      <right style="hair">
        <color rgb="FFFF6600"/>
      </right>
      <top style="hair">
        <color rgb="FFFF6600"/>
      </top>
      <bottom/>
    </border>
    <border>
      <left style="hair">
        <color rgb="FFFF6600"/>
      </left>
      <right style="thin">
        <color rgb="FFFF6600"/>
      </right>
      <top style="hair">
        <color rgb="FFFF6600"/>
      </top>
      <bottom/>
    </border>
    <border>
      <left/>
      <right style="hair">
        <color rgb="FFFF6600"/>
      </right>
      <top style="hair">
        <color rgb="FFFF6600"/>
      </top>
      <bottom/>
    </border>
    <border>
      <left style="hair">
        <color rgb="FFFF6600"/>
      </left>
      <right/>
      <top style="hair">
        <color rgb="FFFF6600"/>
      </top>
      <bottom/>
    </border>
    <border>
      <left style="thin">
        <color rgb="FFFF6600"/>
      </left>
      <right style="thin">
        <color rgb="FFFF6600"/>
      </right>
      <top style="thin">
        <color rgb="FFFF6600"/>
      </top>
      <bottom style="thin">
        <color rgb="FFFF6600"/>
      </bottom>
    </border>
    <border>
      <left style="thin">
        <color rgb="FFFF6600"/>
      </left>
      <right/>
      <top style="thin">
        <color rgb="FFFF6600"/>
      </top>
      <bottom style="thin">
        <color rgb="FFFF6600"/>
      </bottom>
    </border>
    <border>
      <left/>
      <right/>
      <top style="thin">
        <color rgb="FFFF6600"/>
      </top>
      <bottom style="thin">
        <color rgb="FFFF6600"/>
      </bottom>
    </border>
    <border>
      <left/>
      <right style="thin">
        <color rgb="FFFF6600"/>
      </right>
      <top style="thin">
        <color rgb="FFFF6600"/>
      </top>
      <bottom style="thin">
        <color rgb="FFFF6600"/>
      </bottom>
    </border>
    <border>
      <left style="thin">
        <color rgb="FFFF6600"/>
      </left>
      <right/>
      <top style="thin">
        <color rgb="FFFF6600"/>
      </top>
      <bottom/>
    </border>
    <border>
      <left style="thin">
        <color rgb="FFFF6600"/>
      </left>
      <right/>
      <top/>
      <bottom style="hair">
        <color rgb="FFFF6600"/>
      </bottom>
    </border>
    <border>
      <left style="thin">
        <color rgb="FFFF6600"/>
      </left>
      <right style="hair">
        <color rgb="FFFF6600"/>
      </right>
      <top style="thin">
        <color rgb="FFFF6600"/>
      </top>
      <bottom/>
    </border>
    <border>
      <left style="hair">
        <color rgb="FFFF6600"/>
      </left>
      <right style="hair">
        <color rgb="FFFF6600"/>
      </right>
      <top style="thin">
        <color rgb="FFFF6600"/>
      </top>
      <bottom/>
    </border>
    <border>
      <left style="hair">
        <color rgb="FFFF6600"/>
      </left>
      <right style="thin">
        <color rgb="FFFF6600"/>
      </right>
      <top style="thin">
        <color rgb="FFFF6600"/>
      </top>
      <bottom/>
    </border>
    <border>
      <left/>
      <right/>
      <top/>
      <bottom style="thin">
        <color rgb="FFFF66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10" fontId="8" fillId="33" borderId="10" xfId="55" applyNumberFormat="1" applyFont="1" applyFill="1" applyBorder="1" applyAlignment="1" applyProtection="1">
      <alignment horizontal="center" vertical="center"/>
      <protection locked="0"/>
    </xf>
    <xf numFmtId="170" fontId="8" fillId="33" borderId="10" xfId="0" applyNumberFormat="1" applyFont="1" applyFill="1" applyBorder="1" applyAlignment="1" applyProtection="1">
      <alignment horizontal="center" vertical="center"/>
      <protection locked="0"/>
    </xf>
    <xf numFmtId="170" fontId="2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1" fontId="8" fillId="33" borderId="0" xfId="0" applyNumberFormat="1" applyFont="1" applyFill="1" applyBorder="1" applyAlignment="1" applyProtection="1">
      <alignment horizontal="center" vertical="top" wrapText="1"/>
      <protection/>
    </xf>
    <xf numFmtId="1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169" fontId="6" fillId="13" borderId="0" xfId="0" applyNumberFormat="1" applyFont="1" applyFill="1" applyBorder="1" applyAlignment="1">
      <alignment horizontal="center" vertical="center"/>
    </xf>
    <xf numFmtId="168" fontId="52" fillId="13" borderId="0" xfId="0" applyNumberFormat="1" applyFont="1" applyFill="1" applyBorder="1" applyAlignment="1">
      <alignment horizontal="center" vertical="center"/>
    </xf>
    <xf numFmtId="10" fontId="6" fillId="13" borderId="0" xfId="55" applyNumberFormat="1" applyFont="1" applyFill="1" applyBorder="1" applyAlignment="1">
      <alignment horizontal="center" vertical="center"/>
    </xf>
    <xf numFmtId="170" fontId="6" fillId="13" borderId="0" xfId="0" applyNumberFormat="1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wrapText="1"/>
    </xf>
    <xf numFmtId="0" fontId="8" fillId="13" borderId="0" xfId="0" applyFont="1" applyFill="1" applyBorder="1" applyAlignment="1">
      <alignment horizontal="center" vertical="top" wrapText="1"/>
    </xf>
    <xf numFmtId="0" fontId="8" fillId="13" borderId="0" xfId="0" applyFont="1" applyFill="1" applyBorder="1" applyAlignment="1">
      <alignment horizontal="left" vertical="center" wrapText="1"/>
    </xf>
    <xf numFmtId="165" fontId="8" fillId="13" borderId="0" xfId="0" applyNumberFormat="1" applyFont="1" applyFill="1" applyBorder="1" applyAlignment="1" applyProtection="1">
      <alignment horizontal="center" vertical="center"/>
      <protection locked="0"/>
    </xf>
    <xf numFmtId="168" fontId="53" fillId="13" borderId="0" xfId="0" applyNumberFormat="1" applyFont="1" applyFill="1" applyBorder="1" applyAlignment="1">
      <alignment horizontal="center" vertical="center"/>
    </xf>
    <xf numFmtId="10" fontId="8" fillId="13" borderId="0" xfId="55" applyNumberFormat="1" applyFont="1" applyFill="1" applyBorder="1" applyAlignment="1">
      <alignment horizontal="center" vertical="center"/>
    </xf>
    <xf numFmtId="170" fontId="8" fillId="13" borderId="0" xfId="0" applyNumberFormat="1" applyFont="1" applyFill="1" applyBorder="1" applyAlignment="1">
      <alignment horizontal="center" vertical="top" wrapText="1"/>
    </xf>
    <xf numFmtId="49" fontId="6" fillId="13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170" fontId="6" fillId="0" borderId="0" xfId="0" applyNumberFormat="1" applyFont="1" applyFill="1" applyBorder="1" applyAlignment="1" applyProtection="1">
      <alignment horizontal="center" vertical="center"/>
      <protection locked="0"/>
    </xf>
    <xf numFmtId="9" fontId="6" fillId="0" borderId="0" xfId="55" applyFont="1" applyFill="1" applyBorder="1" applyAlignment="1" applyProtection="1">
      <alignment horizontal="center" vertical="center"/>
      <protection locked="0"/>
    </xf>
    <xf numFmtId="9" fontId="5" fillId="0" borderId="0" xfId="55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172" fontId="55" fillId="0" borderId="0" xfId="0" applyNumberFormat="1" applyFont="1" applyFill="1" applyBorder="1" applyAlignment="1">
      <alignment horizontal="center" vertical="center" wrapText="1"/>
    </xf>
    <xf numFmtId="172" fontId="56" fillId="0" borderId="0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 applyProtection="1">
      <alignment horizontal="center" vertical="top" wrapText="1"/>
      <protection/>
    </xf>
    <xf numFmtId="1" fontId="8" fillId="33" borderId="14" xfId="0" applyNumberFormat="1" applyFont="1" applyFill="1" applyBorder="1" applyAlignment="1" applyProtection="1">
      <alignment horizontal="center" vertical="top" wrapText="1"/>
      <protection/>
    </xf>
    <xf numFmtId="170" fontId="8" fillId="0" borderId="15" xfId="0" applyNumberFormat="1" applyFont="1" applyFill="1" applyBorder="1" applyAlignment="1" applyProtection="1">
      <alignment horizontal="center" vertical="center"/>
      <protection/>
    </xf>
    <xf numFmtId="170" fontId="8" fillId="0" borderId="16" xfId="0" applyNumberFormat="1" applyFont="1" applyFill="1" applyBorder="1" applyAlignment="1" applyProtection="1">
      <alignment horizontal="center" vertical="center"/>
      <protection/>
    </xf>
    <xf numFmtId="10" fontId="8" fillId="0" borderId="15" xfId="55" applyNumberFormat="1" applyFont="1" applyFill="1" applyBorder="1" applyAlignment="1" applyProtection="1">
      <alignment horizontal="center" vertical="center"/>
      <protection/>
    </xf>
    <xf numFmtId="170" fontId="8" fillId="0" borderId="10" xfId="0" applyNumberFormat="1" applyFont="1" applyFill="1" applyBorder="1" applyAlignment="1" applyProtection="1">
      <alignment horizontal="center" vertical="center"/>
      <protection/>
    </xf>
    <xf numFmtId="10" fontId="8" fillId="0" borderId="16" xfId="55" applyNumberFormat="1" applyFont="1" applyFill="1" applyBorder="1" applyAlignment="1" applyProtection="1">
      <alignment horizontal="center" vertical="center"/>
      <protection/>
    </xf>
    <xf numFmtId="170" fontId="8" fillId="0" borderId="17" xfId="0" applyNumberFormat="1" applyFont="1" applyFill="1" applyBorder="1" applyAlignment="1" applyProtection="1">
      <alignment horizontal="center" vertical="center"/>
      <protection/>
    </xf>
    <xf numFmtId="167" fontId="12" fillId="0" borderId="18" xfId="0" applyNumberFormat="1" applyFont="1" applyFill="1" applyBorder="1" applyAlignment="1" applyProtection="1">
      <alignment horizontal="center" vertical="center" wrapText="1"/>
      <protection/>
    </xf>
    <xf numFmtId="167" fontId="12" fillId="0" borderId="19" xfId="0" applyNumberFormat="1" applyFont="1" applyFill="1" applyBorder="1" applyAlignment="1" applyProtection="1">
      <alignment horizontal="center" vertical="center" wrapText="1"/>
      <protection/>
    </xf>
    <xf numFmtId="167" fontId="12" fillId="0" borderId="20" xfId="0" applyNumberFormat="1" applyFont="1" applyFill="1" applyBorder="1" applyAlignment="1" applyProtection="1">
      <alignment horizontal="center" vertical="center" wrapText="1"/>
      <protection/>
    </xf>
    <xf numFmtId="167" fontId="12" fillId="0" borderId="21" xfId="0" applyNumberFormat="1" applyFont="1" applyFill="1" applyBorder="1" applyAlignment="1" applyProtection="1">
      <alignment horizontal="center" vertical="center" wrapText="1"/>
      <protection/>
    </xf>
    <xf numFmtId="167" fontId="12" fillId="0" borderId="22" xfId="0" applyNumberFormat="1" applyFont="1" applyFill="1" applyBorder="1" applyAlignment="1" applyProtection="1">
      <alignment horizontal="center" vertical="center" wrapText="1"/>
      <protection/>
    </xf>
    <xf numFmtId="167" fontId="12" fillId="0" borderId="23" xfId="0" applyNumberFormat="1" applyFont="1" applyFill="1" applyBorder="1" applyAlignment="1" applyProtection="1">
      <alignment horizontal="center" vertical="center" wrapText="1"/>
      <protection/>
    </xf>
    <xf numFmtId="167" fontId="12" fillId="0" borderId="24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25" xfId="0" applyNumberFormat="1" applyFont="1" applyFill="1" applyBorder="1" applyAlignment="1" applyProtection="1">
      <alignment horizontal="center" vertical="center" wrapText="1"/>
      <protection/>
    </xf>
    <xf numFmtId="167" fontId="12" fillId="0" borderId="26" xfId="0" applyNumberFormat="1" applyFont="1" applyFill="1" applyBorder="1" applyAlignment="1" applyProtection="1">
      <alignment horizontal="center" vertical="center" wrapText="1"/>
      <protection/>
    </xf>
    <xf numFmtId="167" fontId="12" fillId="0" borderId="27" xfId="0" applyNumberFormat="1" applyFont="1" applyFill="1" applyBorder="1" applyAlignment="1" applyProtection="1">
      <alignment horizontal="center" vertical="center" wrapText="1"/>
      <protection/>
    </xf>
    <xf numFmtId="167" fontId="12" fillId="0" borderId="28" xfId="0" applyNumberFormat="1" applyFont="1" applyFill="1" applyBorder="1" applyAlignment="1" applyProtection="1">
      <alignment horizontal="center" vertical="center" wrapText="1"/>
      <protection/>
    </xf>
    <xf numFmtId="167" fontId="12" fillId="0" borderId="17" xfId="0" applyNumberFormat="1" applyFont="1" applyFill="1" applyBorder="1" applyAlignment="1" applyProtection="1">
      <alignment horizontal="center" vertical="center" wrapText="1"/>
      <protection/>
    </xf>
    <xf numFmtId="167" fontId="12" fillId="0" borderId="29" xfId="0" applyNumberFormat="1" applyFont="1" applyFill="1" applyBorder="1" applyAlignment="1" applyProtection="1">
      <alignment horizontal="center" vertical="center" wrapText="1"/>
      <protection/>
    </xf>
    <xf numFmtId="167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left" vertical="center" wrapText="1"/>
      <protection/>
    </xf>
    <xf numFmtId="49" fontId="8" fillId="34" borderId="31" xfId="0" applyNumberFormat="1" applyFont="1" applyFill="1" applyBorder="1" applyAlignment="1" applyProtection="1">
      <alignment horizontal="center" vertical="center" wrapText="1"/>
      <protection/>
    </xf>
    <xf numFmtId="165" fontId="57" fillId="34" borderId="0" xfId="0" applyNumberFormat="1" applyFont="1" applyFill="1" applyBorder="1" applyAlignment="1">
      <alignment horizontal="center" vertical="center"/>
    </xf>
    <xf numFmtId="166" fontId="57" fillId="34" borderId="0" xfId="0" applyNumberFormat="1" applyFont="1" applyFill="1" applyBorder="1" applyAlignment="1" applyProtection="1">
      <alignment horizontal="center" vertical="center" wrapText="1"/>
      <protection/>
    </xf>
    <xf numFmtId="171" fontId="57" fillId="34" borderId="12" xfId="0" applyNumberFormat="1" applyFont="1" applyFill="1" applyBorder="1" applyAlignment="1" applyProtection="1">
      <alignment horizontal="center" vertical="center" wrapText="1"/>
      <protection/>
    </xf>
    <xf numFmtId="49" fontId="6" fillId="13" borderId="0" xfId="0" applyNumberFormat="1" applyFont="1" applyFill="1" applyBorder="1" applyAlignment="1">
      <alignment horizontal="center" wrapText="1"/>
    </xf>
    <xf numFmtId="49" fontId="6" fillId="13" borderId="0" xfId="0" applyNumberFormat="1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top" wrapText="1"/>
    </xf>
    <xf numFmtId="1" fontId="8" fillId="13" borderId="0" xfId="0" applyNumberFormat="1" applyFont="1" applyFill="1" applyBorder="1" applyAlignment="1">
      <alignment horizontal="center" vertical="top" wrapText="1"/>
    </xf>
    <xf numFmtId="0" fontId="8" fillId="13" borderId="0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left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8" fillId="34" borderId="35" xfId="0" applyFont="1" applyFill="1" applyBorder="1" applyAlignment="1" applyProtection="1">
      <alignment horizontal="left" wrapText="1"/>
      <protection/>
    </xf>
    <xf numFmtId="0" fontId="8" fillId="34" borderId="11" xfId="0" applyFont="1" applyFill="1" applyBorder="1" applyAlignment="1" applyProtection="1">
      <alignment horizontal="left" wrapText="1"/>
      <protection/>
    </xf>
    <xf numFmtId="0" fontId="8" fillId="34" borderId="36" xfId="0" applyFont="1" applyFill="1" applyBorder="1" applyAlignment="1" applyProtection="1">
      <alignment horizontal="left" wrapText="1"/>
      <protection/>
    </xf>
    <xf numFmtId="0" fontId="8" fillId="34" borderId="13" xfId="0" applyFont="1" applyFill="1" applyBorder="1" applyAlignment="1" applyProtection="1">
      <alignment horizontal="center" vertical="top" wrapText="1"/>
      <protection/>
    </xf>
    <xf numFmtId="0" fontId="8" fillId="34" borderId="0" xfId="0" applyFont="1" applyFill="1" applyBorder="1" applyAlignment="1" applyProtection="1">
      <alignment horizontal="center" vertical="top" wrapText="1"/>
      <protection/>
    </xf>
    <xf numFmtId="49" fontId="8" fillId="34" borderId="31" xfId="0" applyNumberFormat="1" applyFont="1" applyFill="1" applyBorder="1" applyAlignment="1" applyProtection="1">
      <alignment horizontal="center" vertical="center" wrapText="1"/>
      <protection/>
    </xf>
    <xf numFmtId="1" fontId="8" fillId="34" borderId="37" xfId="0" applyNumberFormat="1" applyFont="1" applyFill="1" applyBorder="1" applyAlignment="1" applyProtection="1">
      <alignment horizontal="center" vertical="top" wrapText="1"/>
      <protection/>
    </xf>
    <xf numFmtId="1" fontId="8" fillId="34" borderId="38" xfId="0" applyNumberFormat="1" applyFont="1" applyFill="1" applyBorder="1" applyAlignment="1" applyProtection="1">
      <alignment horizontal="center" vertical="top" wrapText="1"/>
      <protection/>
    </xf>
    <xf numFmtId="1" fontId="8" fillId="34" borderId="39" xfId="0" applyNumberFormat="1" applyFont="1" applyFill="1" applyBorder="1" applyAlignment="1" applyProtection="1">
      <alignment horizontal="center" vertical="top" wrapText="1"/>
      <protection/>
    </xf>
    <xf numFmtId="1" fontId="8" fillId="33" borderId="40" xfId="0" applyNumberFormat="1" applyFont="1" applyFill="1" applyBorder="1" applyAlignment="1" applyProtection="1">
      <alignment horizontal="right" vertical="center" wrapText="1"/>
      <protection/>
    </xf>
    <xf numFmtId="0" fontId="8" fillId="34" borderId="16" xfId="0" applyFont="1" applyFill="1" applyBorder="1" applyAlignment="1" applyProtection="1">
      <alignment horizontal="left" vertical="center" wrapText="1"/>
      <protection/>
    </xf>
    <xf numFmtId="0" fontId="8" fillId="34" borderId="12" xfId="0" applyFont="1" applyFill="1" applyBorder="1" applyAlignment="1" applyProtection="1">
      <alignment horizontal="left" vertical="top" wrapText="1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 5" xfId="54"/>
    <cellStyle name="Percent" xfId="55"/>
    <cellStyle name="Pourcentage 2" xfId="56"/>
    <cellStyle name="Pourcentage 3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85725</xdr:rowOff>
    </xdr:from>
    <xdr:to>
      <xdr:col>0</xdr:col>
      <xdr:colOff>2085975</xdr:colOff>
      <xdr:row>0</xdr:row>
      <xdr:rowOff>1276350</xdr:rowOff>
    </xdr:to>
    <xdr:pic>
      <xdr:nvPicPr>
        <xdr:cNvPr id="1" name="Image 3" descr="Logo Orange 450 x 300 x 300 d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5725"/>
          <a:ext cx="1800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304800</xdr:rowOff>
    </xdr:from>
    <xdr:to>
      <xdr:col>17</xdr:col>
      <xdr:colOff>933450</xdr:colOff>
      <xdr:row>1</xdr:row>
      <xdr:rowOff>57150</xdr:rowOff>
    </xdr:to>
    <xdr:pic>
      <xdr:nvPicPr>
        <xdr:cNvPr id="2" name="Image 5" descr="Fiches techniques Closo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304800"/>
          <a:ext cx="987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590550</xdr:colOff>
      <xdr:row>1</xdr:row>
      <xdr:rowOff>200025</xdr:rowOff>
    </xdr:from>
    <xdr:to>
      <xdr:col>16</xdr:col>
      <xdr:colOff>171450</xdr:colOff>
      <xdr:row>1</xdr:row>
      <xdr:rowOff>238125</xdr:rowOff>
    </xdr:to>
    <xdr:sp>
      <xdr:nvSpPr>
        <xdr:cNvPr id="3" name="Moins 7"/>
        <xdr:cNvSpPr>
          <a:spLocks/>
        </xdr:cNvSpPr>
      </xdr:nvSpPr>
      <xdr:spPr>
        <a:xfrm>
          <a:off x="12906375" y="1847850"/>
          <a:ext cx="1695450" cy="38100"/>
        </a:xfrm>
        <a:custGeom>
          <a:pathLst>
            <a:path h="36000" w="1583438">
              <a:moveTo>
                <a:pt x="209885" y="13766"/>
              </a:moveTo>
              <a:lnTo>
                <a:pt x="1373553" y="13766"/>
              </a:lnTo>
              <a:lnTo>
                <a:pt x="1373553" y="22234"/>
              </a:lnTo>
              <a:lnTo>
                <a:pt x="209885" y="22234"/>
              </a:lnTo>
              <a:close/>
            </a:path>
          </a:pathLst>
        </a:custGeom>
        <a:solidFill>
          <a:srgbClr val="532DDF"/>
        </a:solidFill>
        <a:ln w="25400" cmpd="sng">
          <a:solidFill>
            <a:srgbClr val="532DD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</xdr:row>
      <xdr:rowOff>190500</xdr:rowOff>
    </xdr:from>
    <xdr:to>
      <xdr:col>11</xdr:col>
      <xdr:colOff>781050</xdr:colOff>
      <xdr:row>1</xdr:row>
      <xdr:rowOff>219075</xdr:rowOff>
    </xdr:to>
    <xdr:sp>
      <xdr:nvSpPr>
        <xdr:cNvPr id="4" name="Moins 8"/>
        <xdr:cNvSpPr>
          <a:spLocks/>
        </xdr:cNvSpPr>
      </xdr:nvSpPr>
      <xdr:spPr>
        <a:xfrm>
          <a:off x="9591675" y="1838325"/>
          <a:ext cx="1619250" cy="28575"/>
        </a:xfrm>
        <a:custGeom>
          <a:pathLst>
            <a:path h="36000" w="1535812">
              <a:moveTo>
                <a:pt x="203572" y="13766"/>
              </a:moveTo>
              <a:lnTo>
                <a:pt x="1332240" y="13766"/>
              </a:lnTo>
              <a:lnTo>
                <a:pt x="1332240" y="22234"/>
              </a:lnTo>
              <a:lnTo>
                <a:pt x="203572" y="2223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1</xdr:row>
      <xdr:rowOff>200025</xdr:rowOff>
    </xdr:from>
    <xdr:to>
      <xdr:col>8</xdr:col>
      <xdr:colOff>238125</xdr:colOff>
      <xdr:row>1</xdr:row>
      <xdr:rowOff>238125</xdr:rowOff>
    </xdr:to>
    <xdr:sp>
      <xdr:nvSpPr>
        <xdr:cNvPr id="5" name="Moins 9"/>
        <xdr:cNvSpPr>
          <a:spLocks/>
        </xdr:cNvSpPr>
      </xdr:nvSpPr>
      <xdr:spPr>
        <a:xfrm>
          <a:off x="7029450" y="1847850"/>
          <a:ext cx="1514475" cy="38100"/>
        </a:xfrm>
        <a:custGeom>
          <a:pathLst>
            <a:path h="45719" w="1512000">
              <a:moveTo>
                <a:pt x="200416" y="17483"/>
              </a:moveTo>
              <a:lnTo>
                <a:pt x="1311584" y="17483"/>
              </a:lnTo>
              <a:lnTo>
                <a:pt x="1311584" y="28236"/>
              </a:lnTo>
              <a:lnTo>
                <a:pt x="200416" y="28236"/>
              </a:lnTo>
              <a:close/>
            </a:path>
          </a:pathLst>
        </a:custGeom>
        <a:solidFill>
          <a:srgbClr val="7F7F7F"/>
        </a:solidFill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U1" sqref="U1"/>
      <selection pane="bottomLeft" activeCell="A6" sqref="A6"/>
      <selection pane="bottomRight" activeCell="E4" sqref="E4:G4"/>
    </sheetView>
  </sheetViews>
  <sheetFormatPr defaultColWidth="11.421875" defaultRowHeight="12.75"/>
  <cols>
    <col min="1" max="1" width="42.7109375" style="1" customWidth="1"/>
    <col min="2" max="3" width="11.7109375" style="1" customWidth="1"/>
    <col min="4" max="4" width="11.421875" style="1" customWidth="1"/>
    <col min="5" max="6" width="12.28125" style="1" customWidth="1"/>
    <col min="7" max="7" width="10.140625" style="1" customWidth="1"/>
    <col min="8" max="8" width="9.421875" style="1" customWidth="1"/>
    <col min="9" max="9" width="13.00390625" style="1" customWidth="1"/>
    <col min="10" max="11" width="11.28125" style="1" customWidth="1"/>
    <col min="12" max="20" width="12.7109375" style="1" customWidth="1"/>
    <col min="21" max="32" width="9.7109375" style="1" customWidth="1"/>
    <col min="33" max="16384" width="11.421875" style="1" customWidth="1"/>
  </cols>
  <sheetData>
    <row r="1" spans="1:32" s="2" customFormat="1" ht="100.5" customHeight="1">
      <c r="A1" s="19"/>
      <c r="B1" s="20" t="s">
        <v>4</v>
      </c>
      <c r="C1" s="20" t="s">
        <v>0</v>
      </c>
      <c r="D1" s="20" t="s">
        <v>3</v>
      </c>
      <c r="E1" s="20" t="s">
        <v>24</v>
      </c>
      <c r="F1" s="70" t="s">
        <v>25</v>
      </c>
      <c r="G1" s="70" t="s">
        <v>6</v>
      </c>
      <c r="H1" s="70"/>
      <c r="I1" s="20" t="s">
        <v>1</v>
      </c>
      <c r="J1" s="70" t="s">
        <v>2</v>
      </c>
      <c r="K1" s="70"/>
      <c r="L1" s="20" t="s">
        <v>7</v>
      </c>
      <c r="M1" s="20" t="s">
        <v>7</v>
      </c>
      <c r="N1" s="20" t="s">
        <v>7</v>
      </c>
      <c r="O1" s="20" t="s">
        <v>7</v>
      </c>
      <c r="P1" s="20" t="s">
        <v>7</v>
      </c>
      <c r="Q1" s="20" t="s">
        <v>7</v>
      </c>
      <c r="R1" s="20" t="s">
        <v>7</v>
      </c>
      <c r="S1" s="20" t="s">
        <v>7</v>
      </c>
      <c r="T1" s="20" t="s">
        <v>7</v>
      </c>
      <c r="U1" s="71" t="s">
        <v>18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</row>
    <row r="2" spans="1:32" s="2" customFormat="1" ht="30" customHeight="1">
      <c r="A2" s="21" t="s">
        <v>27</v>
      </c>
      <c r="B2" s="15">
        <f>C2*E2</f>
        <v>1</v>
      </c>
      <c r="C2" s="16">
        <f>SQRT((1*1)+(D2*D2))</f>
        <v>1</v>
      </c>
      <c r="D2" s="17">
        <f>'Sections de ventilation'!$D$4</f>
        <v>0</v>
      </c>
      <c r="E2" s="18">
        <v>1</v>
      </c>
      <c r="F2" s="70"/>
      <c r="G2" s="72" t="s">
        <v>19</v>
      </c>
      <c r="H2" s="72" t="s">
        <v>5</v>
      </c>
      <c r="I2" s="72"/>
      <c r="J2" s="72" t="s">
        <v>15</v>
      </c>
      <c r="K2" s="72" t="s">
        <v>16</v>
      </c>
      <c r="L2" s="69" t="s">
        <v>8</v>
      </c>
      <c r="M2" s="69" t="s">
        <v>9</v>
      </c>
      <c r="N2" s="69" t="s">
        <v>10</v>
      </c>
      <c r="O2" s="69" t="s">
        <v>42</v>
      </c>
      <c r="P2" s="69" t="s">
        <v>11</v>
      </c>
      <c r="Q2" s="69" t="s">
        <v>12</v>
      </c>
      <c r="R2" s="69" t="s">
        <v>42</v>
      </c>
      <c r="S2" s="69" t="s">
        <v>13</v>
      </c>
      <c r="T2" s="69" t="s">
        <v>14</v>
      </c>
      <c r="U2" s="69" t="s">
        <v>17</v>
      </c>
      <c r="V2" s="69" t="s">
        <v>20</v>
      </c>
      <c r="W2" s="68" t="s">
        <v>21</v>
      </c>
      <c r="X2" s="68"/>
      <c r="Y2" s="69" t="s">
        <v>20</v>
      </c>
      <c r="Z2" s="69" t="s">
        <v>17</v>
      </c>
      <c r="AA2" s="69" t="s">
        <v>20</v>
      </c>
      <c r="AB2" s="68" t="s">
        <v>21</v>
      </c>
      <c r="AC2" s="68"/>
      <c r="AD2" s="69" t="s">
        <v>20</v>
      </c>
      <c r="AE2" s="69" t="s">
        <v>17</v>
      </c>
      <c r="AF2" s="69" t="s">
        <v>20</v>
      </c>
    </row>
    <row r="3" spans="1:32" s="2" customFormat="1" ht="30" customHeight="1">
      <c r="A3" s="21" t="s">
        <v>26</v>
      </c>
      <c r="B3" s="22">
        <v>16.7</v>
      </c>
      <c r="C3" s="23">
        <f>1/(COS(RADIANS(B3)))</f>
        <v>1.0440347824170664</v>
      </c>
      <c r="D3" s="24">
        <f>SQRT((C3*C3)-1)</f>
        <v>0.3000143778165492</v>
      </c>
      <c r="E3" s="25"/>
      <c r="F3" s="25"/>
      <c r="G3" s="72"/>
      <c r="H3" s="72"/>
      <c r="I3" s="72"/>
      <c r="J3" s="72"/>
      <c r="K3" s="72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26" t="s">
        <v>22</v>
      </c>
      <c r="X3" s="26" t="s">
        <v>23</v>
      </c>
      <c r="Y3" s="69"/>
      <c r="Z3" s="69"/>
      <c r="AA3" s="69"/>
      <c r="AB3" s="26" t="s">
        <v>22</v>
      </c>
      <c r="AC3" s="26" t="s">
        <v>23</v>
      </c>
      <c r="AD3" s="69"/>
      <c r="AE3" s="69"/>
      <c r="AF3" s="69"/>
    </row>
    <row r="4" spans="1:32" ht="36" customHeight="1">
      <c r="A4" s="27" t="s">
        <v>28</v>
      </c>
      <c r="B4" s="28">
        <f>'Sections de ventilation'!B5</f>
        <v>0</v>
      </c>
      <c r="C4" s="28">
        <f>'Sections de ventilation'!C5</f>
        <v>0</v>
      </c>
      <c r="D4" s="29">
        <f>'Sections de ventilation'!D5</f>
        <v>0</v>
      </c>
      <c r="E4" s="7">
        <f aca="true" t="shared" si="0" ref="E4:E13">B4/I4</f>
        <v>0</v>
      </c>
      <c r="F4" s="7">
        <v>16.5</v>
      </c>
      <c r="G4" s="30">
        <f aca="true" t="shared" si="1" ref="G4:G13">D4</f>
        <v>0</v>
      </c>
      <c r="H4" s="31">
        <f aca="true" t="shared" si="2" ref="H4:H13">90-(DEGREES(ACOS(G4/I4)))</f>
        <v>0</v>
      </c>
      <c r="I4" s="32">
        <f aca="true" t="shared" si="3" ref="I4:I13">SQRT((1*1)+(G4*G4))</f>
        <v>1</v>
      </c>
      <c r="J4" s="33">
        <f aca="true" t="shared" si="4" ref="J4:J13">B4*C4*2</f>
        <v>0</v>
      </c>
      <c r="K4" s="33">
        <f aca="true" t="shared" si="5" ref="K4:K13">C4*E4*2</f>
        <v>0</v>
      </c>
      <c r="L4" s="34">
        <f aca="true" t="shared" si="6" ref="L4:L13">((K4*10000)/500)</f>
        <v>0</v>
      </c>
      <c r="M4" s="34">
        <f aca="true" t="shared" si="7" ref="M4:M13">((K4*10000)/600)</f>
        <v>0</v>
      </c>
      <c r="N4" s="34">
        <f aca="true" t="shared" si="8" ref="N4:N13">((K4*10000)/800)</f>
        <v>0</v>
      </c>
      <c r="O4" s="34">
        <f aca="true" t="shared" si="9" ref="O4:O13">((K4*10000)/1200)</f>
        <v>0</v>
      </c>
      <c r="P4" s="34">
        <f aca="true" t="shared" si="10" ref="P4:P13">((K4*10000)/1250)</f>
        <v>0</v>
      </c>
      <c r="Q4" s="34">
        <f aca="true" t="shared" si="11" ref="Q4:Q13">((K4*10000)/1500)</f>
        <v>0</v>
      </c>
      <c r="R4" s="34">
        <f aca="true" t="shared" si="12" ref="R4:R13">((K4*10000)/2000)</f>
        <v>0</v>
      </c>
      <c r="S4" s="35">
        <f aca="true" t="shared" si="13" ref="S4:S13">((K4*10000)/3000)</f>
        <v>0</v>
      </c>
      <c r="T4" s="35">
        <f aca="true" t="shared" si="14" ref="T4:T13">((K4*10000)/5000)</f>
        <v>0</v>
      </c>
      <c r="U4" s="36">
        <f>T4/2</f>
        <v>0</v>
      </c>
      <c r="V4" s="36">
        <f>T4/2</f>
        <v>0</v>
      </c>
      <c r="W4" s="36">
        <f>S4/2</f>
        <v>0</v>
      </c>
      <c r="X4" s="36">
        <f>T4/2</f>
        <v>0</v>
      </c>
      <c r="Y4" s="36">
        <f>(S4+T4)/2</f>
        <v>0</v>
      </c>
      <c r="Z4" s="36">
        <f>S4/2</f>
        <v>0</v>
      </c>
      <c r="AA4" s="36">
        <f>S4/2</f>
        <v>0</v>
      </c>
      <c r="AB4" s="36">
        <f>S4/2</f>
        <v>0</v>
      </c>
      <c r="AC4" s="36">
        <f>T4/2</f>
        <v>0</v>
      </c>
      <c r="AD4" s="36">
        <f>(S4+T4)/2</f>
        <v>0</v>
      </c>
      <c r="AE4" s="36">
        <f>S4/2</f>
        <v>0</v>
      </c>
      <c r="AF4" s="36">
        <f>S4/2</f>
        <v>0</v>
      </c>
    </row>
    <row r="5" spans="1:32" ht="36" customHeight="1">
      <c r="A5" s="37" t="s">
        <v>35</v>
      </c>
      <c r="B5" s="28">
        <f>'Sections de ventilation'!B6</f>
        <v>0</v>
      </c>
      <c r="C5" s="28">
        <f>'Sections de ventilation'!C6</f>
        <v>0</v>
      </c>
      <c r="D5" s="29">
        <f>'Sections de ventilation'!D6</f>
        <v>0</v>
      </c>
      <c r="E5" s="7">
        <f t="shared" si="0"/>
        <v>0</v>
      </c>
      <c r="F5" s="7">
        <v>15</v>
      </c>
      <c r="G5" s="30">
        <f t="shared" si="1"/>
        <v>0</v>
      </c>
      <c r="H5" s="31">
        <f t="shared" si="2"/>
        <v>0</v>
      </c>
      <c r="I5" s="32">
        <f t="shared" si="3"/>
        <v>1</v>
      </c>
      <c r="J5" s="33">
        <f t="shared" si="4"/>
        <v>0</v>
      </c>
      <c r="K5" s="33">
        <f t="shared" si="5"/>
        <v>0</v>
      </c>
      <c r="L5" s="35">
        <f t="shared" si="6"/>
        <v>0</v>
      </c>
      <c r="M5" s="34">
        <f t="shared" si="7"/>
        <v>0</v>
      </c>
      <c r="N5" s="35">
        <f t="shared" si="8"/>
        <v>0</v>
      </c>
      <c r="O5" s="34">
        <f t="shared" si="9"/>
        <v>0</v>
      </c>
      <c r="P5" s="34">
        <f t="shared" si="10"/>
        <v>0</v>
      </c>
      <c r="Q5" s="34">
        <f t="shared" si="11"/>
        <v>0</v>
      </c>
      <c r="R5" s="34">
        <f t="shared" si="12"/>
        <v>0</v>
      </c>
      <c r="S5" s="35">
        <f t="shared" si="13"/>
        <v>0</v>
      </c>
      <c r="T5" s="35">
        <f t="shared" si="14"/>
        <v>0</v>
      </c>
      <c r="U5" s="36">
        <f>S5/2</f>
        <v>0</v>
      </c>
      <c r="V5" s="36">
        <f>S5/2</f>
        <v>0</v>
      </c>
      <c r="W5" s="36">
        <f>O5/2</f>
        <v>0</v>
      </c>
      <c r="X5" s="36">
        <f>S5/2</f>
        <v>0</v>
      </c>
      <c r="Y5" s="36">
        <f>(S5+O5)/2</f>
        <v>0</v>
      </c>
      <c r="Z5" s="36">
        <f>R5/2</f>
        <v>0</v>
      </c>
      <c r="AA5" s="36">
        <f>R5/2</f>
        <v>0</v>
      </c>
      <c r="AB5" s="36">
        <f>O5/2</f>
        <v>0</v>
      </c>
      <c r="AC5" s="36">
        <f>S5/2</f>
        <v>0</v>
      </c>
      <c r="AD5" s="36">
        <f>(S5+O5)/2</f>
        <v>0</v>
      </c>
      <c r="AE5" s="36">
        <f>S5/2</f>
        <v>0</v>
      </c>
      <c r="AF5" s="36">
        <f>S5/2</f>
        <v>0</v>
      </c>
    </row>
    <row r="6" spans="1:32" ht="36" customHeight="1">
      <c r="A6" s="27" t="s">
        <v>43</v>
      </c>
      <c r="B6" s="28">
        <f>'Sections de ventilation'!B7</f>
        <v>0</v>
      </c>
      <c r="C6" s="28">
        <f>'Sections de ventilation'!C7</f>
        <v>0</v>
      </c>
      <c r="D6" s="29">
        <f>'Sections de ventilation'!D7</f>
        <v>0</v>
      </c>
      <c r="E6" s="7">
        <f t="shared" si="0"/>
        <v>0</v>
      </c>
      <c r="F6" s="7">
        <v>16.5</v>
      </c>
      <c r="G6" s="30">
        <f t="shared" si="1"/>
        <v>0</v>
      </c>
      <c r="H6" s="31">
        <f t="shared" si="2"/>
        <v>0</v>
      </c>
      <c r="I6" s="32">
        <f t="shared" si="3"/>
        <v>1</v>
      </c>
      <c r="J6" s="33">
        <f t="shared" si="4"/>
        <v>0</v>
      </c>
      <c r="K6" s="33">
        <f t="shared" si="5"/>
        <v>0</v>
      </c>
      <c r="L6" s="35">
        <f t="shared" si="6"/>
        <v>0</v>
      </c>
      <c r="M6" s="34">
        <f t="shared" si="7"/>
        <v>0</v>
      </c>
      <c r="N6" s="34">
        <f t="shared" si="8"/>
        <v>0</v>
      </c>
      <c r="O6" s="34">
        <f t="shared" si="9"/>
        <v>0</v>
      </c>
      <c r="P6" s="34">
        <f t="shared" si="10"/>
        <v>0</v>
      </c>
      <c r="Q6" s="34">
        <f t="shared" si="11"/>
        <v>0</v>
      </c>
      <c r="R6" s="34">
        <f t="shared" si="12"/>
        <v>0</v>
      </c>
      <c r="S6" s="34">
        <f t="shared" si="13"/>
        <v>0</v>
      </c>
      <c r="T6" s="34">
        <f t="shared" si="14"/>
        <v>0</v>
      </c>
      <c r="U6" s="36">
        <f>L6/2</f>
        <v>0</v>
      </c>
      <c r="V6" s="36">
        <f>L6/2</f>
        <v>0</v>
      </c>
      <c r="W6" s="38"/>
      <c r="X6" s="38"/>
      <c r="Y6" s="38"/>
      <c r="Z6" s="36">
        <f>L6/2</f>
        <v>0</v>
      </c>
      <c r="AA6" s="36">
        <f>L6/2</f>
        <v>0</v>
      </c>
      <c r="AB6" s="38"/>
      <c r="AC6" s="38"/>
      <c r="AD6" s="38"/>
      <c r="AE6" s="36"/>
      <c r="AF6" s="36"/>
    </row>
    <row r="7" spans="1:32" ht="36" customHeight="1">
      <c r="A7" s="27" t="s">
        <v>29</v>
      </c>
      <c r="B7" s="28">
        <f>'Sections de ventilation'!B8</f>
        <v>0</v>
      </c>
      <c r="C7" s="28">
        <f>'Sections de ventilation'!C8</f>
        <v>0</v>
      </c>
      <c r="D7" s="29">
        <f>'Sections de ventilation'!D8</f>
        <v>0</v>
      </c>
      <c r="E7" s="7">
        <f t="shared" si="0"/>
        <v>0</v>
      </c>
      <c r="F7" s="7">
        <v>12</v>
      </c>
      <c r="G7" s="30">
        <f t="shared" si="1"/>
        <v>0</v>
      </c>
      <c r="H7" s="31">
        <f t="shared" si="2"/>
        <v>0</v>
      </c>
      <c r="I7" s="32">
        <f t="shared" si="3"/>
        <v>1</v>
      </c>
      <c r="J7" s="33">
        <f t="shared" si="4"/>
        <v>0</v>
      </c>
      <c r="K7" s="33">
        <f t="shared" si="5"/>
        <v>0</v>
      </c>
      <c r="L7" s="34">
        <f t="shared" si="6"/>
        <v>0</v>
      </c>
      <c r="M7" s="34">
        <f t="shared" si="7"/>
        <v>0</v>
      </c>
      <c r="N7" s="34">
        <f t="shared" si="8"/>
        <v>0</v>
      </c>
      <c r="O7" s="34">
        <f t="shared" si="9"/>
        <v>0</v>
      </c>
      <c r="P7" s="34">
        <f t="shared" si="10"/>
        <v>0</v>
      </c>
      <c r="Q7" s="34">
        <f t="shared" si="11"/>
        <v>0</v>
      </c>
      <c r="R7" s="34">
        <f t="shared" si="12"/>
        <v>0</v>
      </c>
      <c r="S7" s="35">
        <f t="shared" si="13"/>
        <v>0</v>
      </c>
      <c r="T7" s="35">
        <f t="shared" si="14"/>
        <v>0</v>
      </c>
      <c r="U7" s="36">
        <f>T7/2</f>
        <v>0</v>
      </c>
      <c r="V7" s="36">
        <f>T7/2</f>
        <v>0</v>
      </c>
      <c r="W7" s="36">
        <f>S7/2</f>
        <v>0</v>
      </c>
      <c r="X7" s="36">
        <f>T7/2</f>
        <v>0</v>
      </c>
      <c r="Y7" s="36">
        <f>(S7+T7)/2</f>
        <v>0</v>
      </c>
      <c r="Z7" s="36">
        <f>S7/2</f>
        <v>0</v>
      </c>
      <c r="AA7" s="36">
        <f>S7/2</f>
        <v>0</v>
      </c>
      <c r="AB7" s="36">
        <f>S7/2</f>
        <v>0</v>
      </c>
      <c r="AC7" s="36">
        <f>T7/2</f>
        <v>0</v>
      </c>
      <c r="AD7" s="36">
        <f>(S7+T7)/2</f>
        <v>0</v>
      </c>
      <c r="AE7" s="36">
        <f>T7/2</f>
        <v>0</v>
      </c>
      <c r="AF7" s="36">
        <f>T7/2</f>
        <v>0</v>
      </c>
    </row>
    <row r="8" spans="1:32" ht="36" customHeight="1">
      <c r="A8" s="27" t="s">
        <v>30</v>
      </c>
      <c r="B8" s="28">
        <f>'Sections de ventilation'!B9</f>
        <v>0</v>
      </c>
      <c r="C8" s="28">
        <f>'Sections de ventilation'!C9</f>
        <v>0</v>
      </c>
      <c r="D8" s="29">
        <f>'Sections de ventilation'!D9</f>
        <v>0</v>
      </c>
      <c r="E8" s="7">
        <f t="shared" si="0"/>
        <v>0</v>
      </c>
      <c r="F8" s="7">
        <v>12</v>
      </c>
      <c r="G8" s="30">
        <f t="shared" si="1"/>
        <v>0</v>
      </c>
      <c r="H8" s="31">
        <f t="shared" si="2"/>
        <v>0</v>
      </c>
      <c r="I8" s="32">
        <f t="shared" si="3"/>
        <v>1</v>
      </c>
      <c r="J8" s="33">
        <f t="shared" si="4"/>
        <v>0</v>
      </c>
      <c r="K8" s="33">
        <f t="shared" si="5"/>
        <v>0</v>
      </c>
      <c r="L8" s="34">
        <f t="shared" si="6"/>
        <v>0</v>
      </c>
      <c r="M8" s="34">
        <f t="shared" si="7"/>
        <v>0</v>
      </c>
      <c r="N8" s="34">
        <f t="shared" si="8"/>
        <v>0</v>
      </c>
      <c r="O8" s="34">
        <f t="shared" si="9"/>
        <v>0</v>
      </c>
      <c r="P8" s="34">
        <f t="shared" si="10"/>
        <v>0</v>
      </c>
      <c r="Q8" s="34">
        <f t="shared" si="11"/>
        <v>0</v>
      </c>
      <c r="R8" s="34">
        <f t="shared" si="12"/>
        <v>0</v>
      </c>
      <c r="S8" s="35">
        <f t="shared" si="13"/>
        <v>0</v>
      </c>
      <c r="T8" s="35">
        <f t="shared" si="14"/>
        <v>0</v>
      </c>
      <c r="U8" s="36">
        <f>T8/2</f>
        <v>0</v>
      </c>
      <c r="V8" s="36">
        <f>T8/2</f>
        <v>0</v>
      </c>
      <c r="W8" s="36">
        <f>S8/2</f>
        <v>0</v>
      </c>
      <c r="X8" s="36">
        <f>T8/2</f>
        <v>0</v>
      </c>
      <c r="Y8" s="36">
        <f>(S8+T8)/2</f>
        <v>0</v>
      </c>
      <c r="Z8" s="36">
        <f>S8/2</f>
        <v>0</v>
      </c>
      <c r="AA8" s="36">
        <f>S8/2</f>
        <v>0</v>
      </c>
      <c r="AB8" s="36">
        <f>S8/2</f>
        <v>0</v>
      </c>
      <c r="AC8" s="36">
        <f>T8/2</f>
        <v>0</v>
      </c>
      <c r="AD8" s="36">
        <f>(S8+T8)/2</f>
        <v>0</v>
      </c>
      <c r="AE8" s="36">
        <f>T8/2</f>
        <v>0</v>
      </c>
      <c r="AF8" s="36">
        <f>T8/2</f>
        <v>0</v>
      </c>
    </row>
    <row r="9" spans="1:32" ht="36" customHeight="1">
      <c r="A9" s="27" t="s">
        <v>31</v>
      </c>
      <c r="B9" s="28">
        <f>'Sections de ventilation'!B10</f>
        <v>0</v>
      </c>
      <c r="C9" s="28">
        <f>'Sections de ventilation'!C10</f>
        <v>0</v>
      </c>
      <c r="D9" s="29">
        <f>'Sections de ventilation'!D10</f>
        <v>0</v>
      </c>
      <c r="E9" s="7">
        <f t="shared" si="0"/>
        <v>0</v>
      </c>
      <c r="F9" s="7">
        <v>12</v>
      </c>
      <c r="G9" s="30">
        <f t="shared" si="1"/>
        <v>0</v>
      </c>
      <c r="H9" s="31">
        <f t="shared" si="2"/>
        <v>0</v>
      </c>
      <c r="I9" s="32">
        <f t="shared" si="3"/>
        <v>1</v>
      </c>
      <c r="J9" s="33">
        <f t="shared" si="4"/>
        <v>0</v>
      </c>
      <c r="K9" s="33">
        <f t="shared" si="5"/>
        <v>0</v>
      </c>
      <c r="L9" s="34">
        <f t="shared" si="6"/>
        <v>0</v>
      </c>
      <c r="M9" s="34">
        <f t="shared" si="7"/>
        <v>0</v>
      </c>
      <c r="N9" s="34">
        <f t="shared" si="8"/>
        <v>0</v>
      </c>
      <c r="O9" s="34">
        <f t="shared" si="9"/>
        <v>0</v>
      </c>
      <c r="P9" s="34">
        <f t="shared" si="10"/>
        <v>0</v>
      </c>
      <c r="Q9" s="34">
        <f t="shared" si="11"/>
        <v>0</v>
      </c>
      <c r="R9" s="34">
        <f t="shared" si="12"/>
        <v>0</v>
      </c>
      <c r="S9" s="34">
        <f t="shared" si="13"/>
        <v>0</v>
      </c>
      <c r="T9" s="34">
        <f t="shared" si="14"/>
        <v>0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2" ht="36" customHeight="1">
      <c r="A10" s="27" t="s">
        <v>32</v>
      </c>
      <c r="B10" s="28">
        <f>'Sections de ventilation'!B11</f>
        <v>0</v>
      </c>
      <c r="C10" s="28">
        <f>'Sections de ventilation'!C11</f>
        <v>0</v>
      </c>
      <c r="D10" s="29">
        <f>'Sections de ventilation'!D11</f>
        <v>0</v>
      </c>
      <c r="E10" s="7">
        <f t="shared" si="0"/>
        <v>0</v>
      </c>
      <c r="F10" s="7">
        <v>8</v>
      </c>
      <c r="G10" s="30">
        <f t="shared" si="1"/>
        <v>0</v>
      </c>
      <c r="H10" s="31">
        <f t="shared" si="2"/>
        <v>0</v>
      </c>
      <c r="I10" s="32">
        <f t="shared" si="3"/>
        <v>1</v>
      </c>
      <c r="J10" s="33">
        <f t="shared" si="4"/>
        <v>0</v>
      </c>
      <c r="K10" s="33">
        <f t="shared" si="5"/>
        <v>0</v>
      </c>
      <c r="L10" s="34">
        <f t="shared" si="6"/>
        <v>0</v>
      </c>
      <c r="M10" s="34">
        <f t="shared" si="7"/>
        <v>0</v>
      </c>
      <c r="N10" s="34">
        <f t="shared" si="8"/>
        <v>0</v>
      </c>
      <c r="O10" s="34">
        <f t="shared" si="9"/>
        <v>0</v>
      </c>
      <c r="P10" s="34">
        <f t="shared" si="10"/>
        <v>0</v>
      </c>
      <c r="Q10" s="34">
        <f t="shared" si="11"/>
        <v>0</v>
      </c>
      <c r="R10" s="34">
        <f t="shared" si="12"/>
        <v>0</v>
      </c>
      <c r="S10" s="35">
        <f t="shared" si="13"/>
        <v>0</v>
      </c>
      <c r="T10" s="35">
        <f t="shared" si="14"/>
        <v>0</v>
      </c>
      <c r="U10" s="36">
        <f>T10/2</f>
        <v>0</v>
      </c>
      <c r="V10" s="36">
        <f>T10/2</f>
        <v>0</v>
      </c>
      <c r="W10" s="36">
        <f aca="true" t="shared" si="15" ref="W10:X12">S10/2</f>
        <v>0</v>
      </c>
      <c r="X10" s="36">
        <f t="shared" si="15"/>
        <v>0</v>
      </c>
      <c r="Y10" s="36">
        <f>(S10+T10)/2</f>
        <v>0</v>
      </c>
      <c r="Z10" s="36">
        <f>S10/2</f>
        <v>0</v>
      </c>
      <c r="AA10" s="36">
        <f>S10/2</f>
        <v>0</v>
      </c>
      <c r="AB10" s="36">
        <f aca="true" t="shared" si="16" ref="AB10:AC12">S10/2</f>
        <v>0</v>
      </c>
      <c r="AC10" s="36">
        <f t="shared" si="16"/>
        <v>0</v>
      </c>
      <c r="AD10" s="36">
        <f>(S10+T10)/2</f>
        <v>0</v>
      </c>
      <c r="AE10" s="36">
        <f>T10/2</f>
        <v>0</v>
      </c>
      <c r="AF10" s="36">
        <f>T10/2</f>
        <v>0</v>
      </c>
    </row>
    <row r="11" spans="1:32" ht="36" customHeight="1">
      <c r="A11" s="27" t="s">
        <v>33</v>
      </c>
      <c r="B11" s="28">
        <f>'Sections de ventilation'!B12</f>
        <v>0</v>
      </c>
      <c r="C11" s="28">
        <f>'Sections de ventilation'!C12</f>
        <v>0</v>
      </c>
      <c r="D11" s="29">
        <f>'Sections de ventilation'!D12</f>
        <v>0</v>
      </c>
      <c r="E11" s="7">
        <f t="shared" si="0"/>
        <v>0</v>
      </c>
      <c r="F11" s="7">
        <v>12</v>
      </c>
      <c r="G11" s="30">
        <f t="shared" si="1"/>
        <v>0</v>
      </c>
      <c r="H11" s="31">
        <f t="shared" si="2"/>
        <v>0</v>
      </c>
      <c r="I11" s="32">
        <f t="shared" si="3"/>
        <v>1</v>
      </c>
      <c r="J11" s="33">
        <f t="shared" si="4"/>
        <v>0</v>
      </c>
      <c r="K11" s="33">
        <f t="shared" si="5"/>
        <v>0</v>
      </c>
      <c r="L11" s="34">
        <f t="shared" si="6"/>
        <v>0</v>
      </c>
      <c r="M11" s="34">
        <f t="shared" si="7"/>
        <v>0</v>
      </c>
      <c r="N11" s="34">
        <f t="shared" si="8"/>
        <v>0</v>
      </c>
      <c r="O11" s="34">
        <f t="shared" si="9"/>
        <v>0</v>
      </c>
      <c r="P11" s="34">
        <f t="shared" si="10"/>
        <v>0</v>
      </c>
      <c r="Q11" s="34">
        <f t="shared" si="11"/>
        <v>0</v>
      </c>
      <c r="R11" s="34">
        <f t="shared" si="12"/>
        <v>0</v>
      </c>
      <c r="S11" s="35">
        <f t="shared" si="13"/>
        <v>0</v>
      </c>
      <c r="T11" s="35">
        <f t="shared" si="14"/>
        <v>0</v>
      </c>
      <c r="U11" s="36">
        <f>T11/2</f>
        <v>0</v>
      </c>
      <c r="V11" s="36">
        <f>T11/2</f>
        <v>0</v>
      </c>
      <c r="W11" s="36">
        <f t="shared" si="15"/>
        <v>0</v>
      </c>
      <c r="X11" s="36">
        <f t="shared" si="15"/>
        <v>0</v>
      </c>
      <c r="Y11" s="36">
        <f>(S11+T11)/2</f>
        <v>0</v>
      </c>
      <c r="Z11" s="36">
        <f>S11/2</f>
        <v>0</v>
      </c>
      <c r="AA11" s="36">
        <f>S11/2</f>
        <v>0</v>
      </c>
      <c r="AB11" s="36">
        <f t="shared" si="16"/>
        <v>0</v>
      </c>
      <c r="AC11" s="36">
        <f t="shared" si="16"/>
        <v>0</v>
      </c>
      <c r="AD11" s="36">
        <f>(S11+T11)/2</f>
        <v>0</v>
      </c>
      <c r="AE11" s="36">
        <f>T11/2</f>
        <v>0</v>
      </c>
      <c r="AF11" s="36">
        <f>T11/2</f>
        <v>0</v>
      </c>
    </row>
    <row r="12" spans="1:32" ht="48" customHeight="1">
      <c r="A12" s="27" t="s">
        <v>36</v>
      </c>
      <c r="B12" s="28">
        <f>'Sections de ventilation'!B13</f>
        <v>0</v>
      </c>
      <c r="C12" s="28">
        <f>'Sections de ventilation'!C13</f>
        <v>0</v>
      </c>
      <c r="D12" s="29">
        <f>'Sections de ventilation'!D13</f>
        <v>0</v>
      </c>
      <c r="E12" s="7">
        <f t="shared" si="0"/>
        <v>0</v>
      </c>
      <c r="F12" s="7">
        <v>8</v>
      </c>
      <c r="G12" s="30">
        <f t="shared" si="1"/>
        <v>0</v>
      </c>
      <c r="H12" s="31">
        <f t="shared" si="2"/>
        <v>0</v>
      </c>
      <c r="I12" s="32">
        <f t="shared" si="3"/>
        <v>1</v>
      </c>
      <c r="J12" s="33">
        <f t="shared" si="4"/>
        <v>0</v>
      </c>
      <c r="K12" s="33">
        <f t="shared" si="5"/>
        <v>0</v>
      </c>
      <c r="L12" s="34">
        <f t="shared" si="6"/>
        <v>0</v>
      </c>
      <c r="M12" s="34">
        <f t="shared" si="7"/>
        <v>0</v>
      </c>
      <c r="N12" s="34">
        <f t="shared" si="8"/>
        <v>0</v>
      </c>
      <c r="O12" s="34">
        <f t="shared" si="9"/>
        <v>0</v>
      </c>
      <c r="P12" s="34">
        <f t="shared" si="10"/>
        <v>0</v>
      </c>
      <c r="Q12" s="34">
        <f t="shared" si="11"/>
        <v>0</v>
      </c>
      <c r="R12" s="34">
        <f t="shared" si="12"/>
        <v>0</v>
      </c>
      <c r="S12" s="35">
        <f t="shared" si="13"/>
        <v>0</v>
      </c>
      <c r="T12" s="35">
        <f t="shared" si="14"/>
        <v>0</v>
      </c>
      <c r="U12" s="36">
        <f>T12/2</f>
        <v>0</v>
      </c>
      <c r="V12" s="36">
        <f>T12/2</f>
        <v>0</v>
      </c>
      <c r="W12" s="36">
        <f t="shared" si="15"/>
        <v>0</v>
      </c>
      <c r="X12" s="36">
        <f t="shared" si="15"/>
        <v>0</v>
      </c>
      <c r="Y12" s="36">
        <f>(S12+T12)/2</f>
        <v>0</v>
      </c>
      <c r="Z12" s="36">
        <f>S12/2</f>
        <v>0</v>
      </c>
      <c r="AA12" s="36">
        <f>S12/2</f>
        <v>0</v>
      </c>
      <c r="AB12" s="36">
        <f t="shared" si="16"/>
        <v>0</v>
      </c>
      <c r="AC12" s="36">
        <f t="shared" si="16"/>
        <v>0</v>
      </c>
      <c r="AD12" s="36">
        <f>(S12+T12)/2</f>
        <v>0</v>
      </c>
      <c r="AE12" s="36">
        <f>T12/2</f>
        <v>0</v>
      </c>
      <c r="AF12" s="36">
        <f>T12/2</f>
        <v>0</v>
      </c>
    </row>
    <row r="13" spans="1:32" s="3" customFormat="1" ht="36" customHeight="1">
      <c r="A13" s="27" t="s">
        <v>34</v>
      </c>
      <c r="B13" s="28">
        <f>'Sections de ventilation'!B14</f>
        <v>0</v>
      </c>
      <c r="C13" s="28">
        <f>'Sections de ventilation'!C14</f>
        <v>0</v>
      </c>
      <c r="D13" s="29">
        <f>'Sections de ventilation'!D14</f>
        <v>0</v>
      </c>
      <c r="E13" s="7">
        <f t="shared" si="0"/>
        <v>0</v>
      </c>
      <c r="F13" s="7">
        <v>8</v>
      </c>
      <c r="G13" s="30">
        <f t="shared" si="1"/>
        <v>0</v>
      </c>
      <c r="H13" s="31">
        <f t="shared" si="2"/>
        <v>0</v>
      </c>
      <c r="I13" s="32">
        <f t="shared" si="3"/>
        <v>1</v>
      </c>
      <c r="J13" s="33">
        <f t="shared" si="4"/>
        <v>0</v>
      </c>
      <c r="K13" s="33">
        <f t="shared" si="5"/>
        <v>0</v>
      </c>
      <c r="L13" s="35">
        <f t="shared" si="6"/>
        <v>0</v>
      </c>
      <c r="M13" s="34">
        <f t="shared" si="7"/>
        <v>0</v>
      </c>
      <c r="N13" s="34">
        <f t="shared" si="8"/>
        <v>0</v>
      </c>
      <c r="O13" s="35">
        <f t="shared" si="9"/>
        <v>0</v>
      </c>
      <c r="P13" s="35">
        <f t="shared" si="10"/>
        <v>0</v>
      </c>
      <c r="Q13" s="34">
        <f t="shared" si="11"/>
        <v>0</v>
      </c>
      <c r="R13" s="34">
        <f t="shared" si="12"/>
        <v>0</v>
      </c>
      <c r="S13" s="35">
        <f t="shared" si="13"/>
        <v>0</v>
      </c>
      <c r="T13" s="35">
        <f t="shared" si="14"/>
        <v>0</v>
      </c>
      <c r="U13" s="36">
        <f>T13/2</f>
        <v>0</v>
      </c>
      <c r="V13" s="36">
        <f>T13/2</f>
        <v>0</v>
      </c>
      <c r="W13" s="36">
        <f>O13/2</f>
        <v>0</v>
      </c>
      <c r="X13" s="36">
        <f>T13/2</f>
        <v>0</v>
      </c>
      <c r="Y13" s="36">
        <f>(T13+O13)/2</f>
        <v>0</v>
      </c>
      <c r="Z13" s="36">
        <f>S13/2</f>
        <v>0</v>
      </c>
      <c r="AA13" s="36">
        <f>S13/2</f>
        <v>0</v>
      </c>
      <c r="AB13" s="36">
        <f>O13/2</f>
        <v>0</v>
      </c>
      <c r="AC13" s="36">
        <f>T13/2</f>
        <v>0</v>
      </c>
      <c r="AD13" s="36">
        <f>(T13+O13)/2</f>
        <v>0</v>
      </c>
      <c r="AE13" s="36">
        <f>T13/2</f>
        <v>0</v>
      </c>
      <c r="AF13" s="36">
        <f>T13/2</f>
        <v>0</v>
      </c>
    </row>
    <row r="14" spans="2:6" ht="12.75">
      <c r="B14" s="6"/>
      <c r="C14" s="6"/>
      <c r="E14" s="6"/>
      <c r="F14" s="6"/>
    </row>
    <row r="15" spans="2:3" ht="12.75">
      <c r="B15" s="6"/>
      <c r="C15" s="6"/>
    </row>
  </sheetData>
  <sheetProtection password="C69C" sheet="1" objects="1" scenarios="1"/>
  <mergeCells count="28">
    <mergeCell ref="F1:F2"/>
    <mergeCell ref="G1:H1"/>
    <mergeCell ref="J1:K1"/>
    <mergeCell ref="U1:AF1"/>
    <mergeCell ref="G2:G3"/>
    <mergeCell ref="H2:H3"/>
    <mergeCell ref="I2:I3"/>
    <mergeCell ref="J2:J3"/>
    <mergeCell ref="K2:K3"/>
    <mergeCell ref="L2:L3"/>
    <mergeCell ref="M2:M3"/>
    <mergeCell ref="Z2:Z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X2"/>
    <mergeCell ref="AF2:AF3"/>
    <mergeCell ref="Y2:Y3"/>
    <mergeCell ref="AA2:AA3"/>
    <mergeCell ref="AB2:AC2"/>
    <mergeCell ref="AD2:AD3"/>
    <mergeCell ref="AE2:AE3"/>
  </mergeCells>
  <printOptions horizontalCentered="1" verticalCentered="1"/>
  <pageMargins left="0.1968503937007874" right="0.1968503937007874" top="0.5511811023622047" bottom="0.5511811023622047" header="0.7086614173228347" footer="0.7086614173228347"/>
  <pageSetup fitToHeight="0" fitToWidth="1" horizontalDpi="300" verticalDpi="300" orientation="landscape" paperSize="9" scale="35" r:id="rId1"/>
  <headerFooter>
    <oddHeader>&amp;L&amp;"Calibri,Italique"&amp;16&amp;U&amp;A requises selon la configuration de la couverture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U1" sqref="U1"/>
      <selection pane="bottomLeft" activeCell="A6" sqref="A6"/>
      <selection pane="bottomRight" activeCell="B2" sqref="B2"/>
    </sheetView>
  </sheetViews>
  <sheetFormatPr defaultColWidth="11.421875" defaultRowHeight="12.75"/>
  <cols>
    <col min="1" max="1" width="41.7109375" style="13" customWidth="1"/>
    <col min="2" max="3" width="10.28125" style="13" customWidth="1"/>
    <col min="4" max="4" width="9.7109375" style="13" customWidth="1"/>
    <col min="5" max="5" width="12.00390625" style="13" customWidth="1"/>
    <col min="6" max="6" width="12.28125" style="13" customWidth="1"/>
    <col min="7" max="8" width="14.140625" style="13" customWidth="1"/>
    <col min="9" max="9" width="11.00390625" style="13" customWidth="1"/>
    <col min="10" max="10" width="9.7109375" style="13" customWidth="1"/>
    <col min="11" max="11" width="11.140625" style="13" customWidth="1"/>
    <col min="12" max="13" width="14.140625" style="13" customWidth="1"/>
    <col min="14" max="14" width="11.00390625" style="13" customWidth="1"/>
    <col min="15" max="15" width="9.7109375" style="13" customWidth="1"/>
    <col min="16" max="16" width="11.00390625" style="13" customWidth="1"/>
    <col min="17" max="18" width="14.140625" style="13" customWidth="1"/>
    <col min="19" max="16384" width="11.421875" style="13" customWidth="1"/>
  </cols>
  <sheetData>
    <row r="1" spans="1:18" s="8" customFormat="1" ht="129.75" customHeight="1">
      <c r="A1" s="76" t="s">
        <v>61</v>
      </c>
      <c r="B1" s="40" t="s">
        <v>44</v>
      </c>
      <c r="C1" s="40" t="s">
        <v>0</v>
      </c>
      <c r="D1" s="40" t="s">
        <v>3</v>
      </c>
      <c r="E1" s="40" t="s">
        <v>47</v>
      </c>
      <c r="F1" s="79" t="s">
        <v>46</v>
      </c>
      <c r="G1" s="82" t="s">
        <v>50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1:18" s="8" customFormat="1" ht="33" customHeight="1">
      <c r="A2" s="77"/>
      <c r="B2" s="5"/>
      <c r="C2" s="5"/>
      <c r="D2" s="4"/>
      <c r="E2" s="65">
        <f>Matrice!$H$4</f>
        <v>0</v>
      </c>
      <c r="F2" s="80"/>
      <c r="G2" s="9"/>
      <c r="H2" s="85" t="s">
        <v>39</v>
      </c>
      <c r="I2" s="85"/>
      <c r="J2" s="85"/>
      <c r="K2" s="10"/>
      <c r="L2" s="85" t="s">
        <v>40</v>
      </c>
      <c r="M2" s="85"/>
      <c r="N2" s="10"/>
      <c r="O2" s="10"/>
      <c r="P2" s="10"/>
      <c r="Q2" s="11" t="s">
        <v>41</v>
      </c>
      <c r="R2" s="41"/>
    </row>
    <row r="3" spans="1:18" s="8" customFormat="1" ht="32.25" customHeight="1">
      <c r="A3" s="77"/>
      <c r="B3" s="86" t="s">
        <v>45</v>
      </c>
      <c r="C3" s="86"/>
      <c r="D3" s="86"/>
      <c r="E3" s="66">
        <f>Matrice!$J$4</f>
        <v>0</v>
      </c>
      <c r="F3" s="80"/>
      <c r="G3" s="81" t="s">
        <v>17</v>
      </c>
      <c r="H3" s="81" t="s">
        <v>20</v>
      </c>
      <c r="I3" s="81" t="s">
        <v>21</v>
      </c>
      <c r="J3" s="81"/>
      <c r="K3" s="81" t="s">
        <v>20</v>
      </c>
      <c r="L3" s="81" t="s">
        <v>17</v>
      </c>
      <c r="M3" s="81" t="s">
        <v>20</v>
      </c>
      <c r="N3" s="81" t="s">
        <v>21</v>
      </c>
      <c r="O3" s="81"/>
      <c r="P3" s="81" t="s">
        <v>20</v>
      </c>
      <c r="Q3" s="81" t="s">
        <v>17</v>
      </c>
      <c r="R3" s="81" t="s">
        <v>20</v>
      </c>
    </row>
    <row r="4" spans="1:18" s="8" customFormat="1" ht="32.25" customHeight="1">
      <c r="A4" s="78"/>
      <c r="B4" s="87" t="s">
        <v>48</v>
      </c>
      <c r="C4" s="87"/>
      <c r="D4" s="87"/>
      <c r="E4" s="67">
        <f>Matrice!$K$4</f>
        <v>0</v>
      </c>
      <c r="F4" s="12"/>
      <c r="G4" s="81"/>
      <c r="H4" s="81"/>
      <c r="I4" s="64" t="s">
        <v>37</v>
      </c>
      <c r="J4" s="64" t="s">
        <v>38</v>
      </c>
      <c r="K4" s="81"/>
      <c r="L4" s="81"/>
      <c r="M4" s="81"/>
      <c r="N4" s="64" t="s">
        <v>37</v>
      </c>
      <c r="O4" s="64" t="s">
        <v>38</v>
      </c>
      <c r="P4" s="81"/>
      <c r="Q4" s="81"/>
      <c r="R4" s="81"/>
    </row>
    <row r="5" spans="1:18" ht="48" customHeight="1">
      <c r="A5" s="63" t="s">
        <v>51</v>
      </c>
      <c r="B5" s="42">
        <f>$B$2</f>
        <v>0</v>
      </c>
      <c r="C5" s="42">
        <f>$C$2</f>
        <v>0</v>
      </c>
      <c r="D5" s="44">
        <f>$D$2</f>
        <v>0</v>
      </c>
      <c r="E5" s="45">
        <f>Matrice!E4</f>
        <v>0</v>
      </c>
      <c r="F5" s="42">
        <v>16.5</v>
      </c>
      <c r="G5" s="49">
        <f>Matrice!U4</f>
        <v>0</v>
      </c>
      <c r="H5" s="50">
        <f>Matrice!V4</f>
        <v>0</v>
      </c>
      <c r="I5" s="49">
        <f>Matrice!W4</f>
        <v>0</v>
      </c>
      <c r="J5" s="51">
        <f>Matrice!X4</f>
        <v>0</v>
      </c>
      <c r="K5" s="50">
        <f>Matrice!Y4</f>
        <v>0</v>
      </c>
      <c r="L5" s="49">
        <f>Matrice!Z4</f>
        <v>0</v>
      </c>
      <c r="M5" s="50">
        <f>Matrice!AA4</f>
        <v>0</v>
      </c>
      <c r="N5" s="52">
        <f>Matrice!AB4</f>
        <v>0</v>
      </c>
      <c r="O5" s="51">
        <f>Matrice!AC4</f>
        <v>0</v>
      </c>
      <c r="P5" s="53">
        <f>Matrice!AD4</f>
        <v>0</v>
      </c>
      <c r="Q5" s="49">
        <f>Matrice!AE4</f>
        <v>0</v>
      </c>
      <c r="R5" s="50">
        <f>Matrice!AF4</f>
        <v>0</v>
      </c>
    </row>
    <row r="6" spans="1:18" ht="48" customHeight="1">
      <c r="A6" s="63" t="s">
        <v>60</v>
      </c>
      <c r="B6" s="42">
        <f aca="true" t="shared" si="0" ref="B6:B14">$B$2</f>
        <v>0</v>
      </c>
      <c r="C6" s="42">
        <f aca="true" t="shared" si="1" ref="C6:C14">$C$2</f>
        <v>0</v>
      </c>
      <c r="D6" s="44">
        <f aca="true" t="shared" si="2" ref="D6:D14">$D$2</f>
        <v>0</v>
      </c>
      <c r="E6" s="45">
        <f>Matrice!E5</f>
        <v>0</v>
      </c>
      <c r="F6" s="42">
        <v>15</v>
      </c>
      <c r="G6" s="48">
        <f>Matrice!U5</f>
        <v>0</v>
      </c>
      <c r="H6" s="54">
        <f>Matrice!V5</f>
        <v>0</v>
      </c>
      <c r="I6" s="48">
        <f>Matrice!W5</f>
        <v>0</v>
      </c>
      <c r="J6" s="55">
        <f>Matrice!X5</f>
        <v>0</v>
      </c>
      <c r="K6" s="54">
        <f>Matrice!Y5</f>
        <v>0</v>
      </c>
      <c r="L6" s="48">
        <f>Matrice!Z5</f>
        <v>0</v>
      </c>
      <c r="M6" s="54">
        <f>Matrice!AA5</f>
        <v>0</v>
      </c>
      <c r="N6" s="56">
        <f>Matrice!AB5</f>
        <v>0</v>
      </c>
      <c r="O6" s="55">
        <f>Matrice!AC5</f>
        <v>0</v>
      </c>
      <c r="P6" s="57">
        <f>Matrice!AD5</f>
        <v>0</v>
      </c>
      <c r="Q6" s="48">
        <f>Matrice!AE5</f>
        <v>0</v>
      </c>
      <c r="R6" s="54">
        <f>Matrice!AF5</f>
        <v>0</v>
      </c>
    </row>
    <row r="7" spans="1:18" ht="48" customHeight="1">
      <c r="A7" s="63" t="s">
        <v>52</v>
      </c>
      <c r="B7" s="42">
        <f t="shared" si="0"/>
        <v>0</v>
      </c>
      <c r="C7" s="42">
        <f t="shared" si="1"/>
        <v>0</v>
      </c>
      <c r="D7" s="44">
        <f t="shared" si="2"/>
        <v>0</v>
      </c>
      <c r="E7" s="45">
        <f>Matrice!E6</f>
        <v>0</v>
      </c>
      <c r="F7" s="42">
        <v>16.5</v>
      </c>
      <c r="G7" s="48">
        <f>Matrice!U6</f>
        <v>0</v>
      </c>
      <c r="H7" s="54">
        <f>Matrice!V6</f>
        <v>0</v>
      </c>
      <c r="I7" s="48">
        <f>Matrice!W6</f>
        <v>0</v>
      </c>
      <c r="J7" s="55">
        <f>Matrice!X6</f>
        <v>0</v>
      </c>
      <c r="K7" s="54">
        <f>Matrice!Y6</f>
        <v>0</v>
      </c>
      <c r="L7" s="48">
        <f>Matrice!Z6</f>
        <v>0</v>
      </c>
      <c r="M7" s="54">
        <f>Matrice!AA6</f>
        <v>0</v>
      </c>
      <c r="N7" s="56">
        <f>Matrice!AB6</f>
        <v>0</v>
      </c>
      <c r="O7" s="55">
        <f>Matrice!AC6</f>
        <v>0</v>
      </c>
      <c r="P7" s="57">
        <f>Matrice!AD6</f>
        <v>0</v>
      </c>
      <c r="Q7" s="48">
        <f>Matrice!AE6</f>
        <v>0</v>
      </c>
      <c r="R7" s="54">
        <f>Matrice!AF6</f>
        <v>0</v>
      </c>
    </row>
    <row r="8" spans="1:18" ht="48" customHeight="1">
      <c r="A8" s="63" t="s">
        <v>53</v>
      </c>
      <c r="B8" s="42">
        <f t="shared" si="0"/>
        <v>0</v>
      </c>
      <c r="C8" s="42">
        <f t="shared" si="1"/>
        <v>0</v>
      </c>
      <c r="D8" s="44">
        <f t="shared" si="2"/>
        <v>0</v>
      </c>
      <c r="E8" s="45">
        <f>Matrice!E7</f>
        <v>0</v>
      </c>
      <c r="F8" s="42">
        <v>12</v>
      </c>
      <c r="G8" s="48">
        <f>Matrice!U7</f>
        <v>0</v>
      </c>
      <c r="H8" s="54">
        <f>Matrice!V7</f>
        <v>0</v>
      </c>
      <c r="I8" s="48">
        <f>Matrice!W7</f>
        <v>0</v>
      </c>
      <c r="J8" s="55">
        <f>Matrice!X7</f>
        <v>0</v>
      </c>
      <c r="K8" s="54">
        <f>Matrice!Y7</f>
        <v>0</v>
      </c>
      <c r="L8" s="48">
        <f>Matrice!Z7</f>
        <v>0</v>
      </c>
      <c r="M8" s="54">
        <f>Matrice!AA7</f>
        <v>0</v>
      </c>
      <c r="N8" s="56">
        <f>Matrice!AB7</f>
        <v>0</v>
      </c>
      <c r="O8" s="55">
        <f>Matrice!AC7</f>
        <v>0</v>
      </c>
      <c r="P8" s="57">
        <f>Matrice!AD7</f>
        <v>0</v>
      </c>
      <c r="Q8" s="48">
        <f>Matrice!AE7</f>
        <v>0</v>
      </c>
      <c r="R8" s="54">
        <f>Matrice!AF7</f>
        <v>0</v>
      </c>
    </row>
    <row r="9" spans="1:18" ht="48" customHeight="1">
      <c r="A9" s="63" t="s">
        <v>54</v>
      </c>
      <c r="B9" s="42">
        <f t="shared" si="0"/>
        <v>0</v>
      </c>
      <c r="C9" s="42">
        <f t="shared" si="1"/>
        <v>0</v>
      </c>
      <c r="D9" s="44">
        <f t="shared" si="2"/>
        <v>0</v>
      </c>
      <c r="E9" s="45">
        <f>Matrice!E8</f>
        <v>0</v>
      </c>
      <c r="F9" s="42">
        <v>12</v>
      </c>
      <c r="G9" s="48">
        <f>Matrice!U8</f>
        <v>0</v>
      </c>
      <c r="H9" s="54">
        <f>Matrice!V8</f>
        <v>0</v>
      </c>
      <c r="I9" s="48">
        <f>Matrice!W8</f>
        <v>0</v>
      </c>
      <c r="J9" s="55">
        <f>Matrice!X8</f>
        <v>0</v>
      </c>
      <c r="K9" s="54">
        <f>Matrice!Y8</f>
        <v>0</v>
      </c>
      <c r="L9" s="48">
        <f>Matrice!Z8</f>
        <v>0</v>
      </c>
      <c r="M9" s="54">
        <f>Matrice!AA8</f>
        <v>0</v>
      </c>
      <c r="N9" s="56">
        <f>Matrice!AB8</f>
        <v>0</v>
      </c>
      <c r="O9" s="55">
        <f>Matrice!AC8</f>
        <v>0</v>
      </c>
      <c r="P9" s="57">
        <f>Matrice!AD8</f>
        <v>0</v>
      </c>
      <c r="Q9" s="48">
        <f>Matrice!AE8</f>
        <v>0</v>
      </c>
      <c r="R9" s="54">
        <f>Matrice!AF8</f>
        <v>0</v>
      </c>
    </row>
    <row r="10" spans="1:18" ht="48" customHeight="1" hidden="1">
      <c r="A10" s="63" t="s">
        <v>55</v>
      </c>
      <c r="B10" s="42">
        <f t="shared" si="0"/>
        <v>0</v>
      </c>
      <c r="C10" s="42">
        <f t="shared" si="1"/>
        <v>0</v>
      </c>
      <c r="D10" s="44">
        <f t="shared" si="2"/>
        <v>0</v>
      </c>
      <c r="E10" s="45">
        <f>Matrice!E9</f>
        <v>0</v>
      </c>
      <c r="F10" s="42">
        <v>12</v>
      </c>
      <c r="G10" s="48">
        <f>Matrice!U9</f>
        <v>0</v>
      </c>
      <c r="H10" s="54">
        <f>Matrice!V9</f>
        <v>0</v>
      </c>
      <c r="I10" s="48">
        <f>Matrice!W9</f>
        <v>0</v>
      </c>
      <c r="J10" s="55">
        <f>Matrice!X9</f>
        <v>0</v>
      </c>
      <c r="K10" s="54">
        <f>Matrice!Y9</f>
        <v>0</v>
      </c>
      <c r="L10" s="48">
        <f>Matrice!Z9</f>
        <v>0</v>
      </c>
      <c r="M10" s="54">
        <f>Matrice!AA9</f>
        <v>0</v>
      </c>
      <c r="N10" s="56">
        <f>Matrice!AB9</f>
        <v>0</v>
      </c>
      <c r="O10" s="55">
        <f>Matrice!AC9</f>
        <v>0</v>
      </c>
      <c r="P10" s="57">
        <f>Matrice!AD9</f>
        <v>0</v>
      </c>
      <c r="Q10" s="48">
        <f>Matrice!AE9</f>
        <v>0</v>
      </c>
      <c r="R10" s="54">
        <f>Matrice!AF9</f>
        <v>0</v>
      </c>
    </row>
    <row r="11" spans="1:18" ht="48" customHeight="1">
      <c r="A11" s="63" t="s">
        <v>56</v>
      </c>
      <c r="B11" s="42">
        <f t="shared" si="0"/>
        <v>0</v>
      </c>
      <c r="C11" s="42">
        <f t="shared" si="1"/>
        <v>0</v>
      </c>
      <c r="D11" s="44">
        <f t="shared" si="2"/>
        <v>0</v>
      </c>
      <c r="E11" s="45">
        <f>Matrice!E10</f>
        <v>0</v>
      </c>
      <c r="F11" s="42">
        <v>8</v>
      </c>
      <c r="G11" s="48">
        <f>Matrice!U10</f>
        <v>0</v>
      </c>
      <c r="H11" s="54">
        <f>Matrice!V10</f>
        <v>0</v>
      </c>
      <c r="I11" s="48">
        <f>Matrice!W10</f>
        <v>0</v>
      </c>
      <c r="J11" s="55">
        <f>Matrice!X10</f>
        <v>0</v>
      </c>
      <c r="K11" s="54">
        <f>Matrice!Y10</f>
        <v>0</v>
      </c>
      <c r="L11" s="48">
        <f>Matrice!Z10</f>
        <v>0</v>
      </c>
      <c r="M11" s="54">
        <f>Matrice!AA10</f>
        <v>0</v>
      </c>
      <c r="N11" s="56">
        <f>Matrice!AB10</f>
        <v>0</v>
      </c>
      <c r="O11" s="55">
        <f>Matrice!AC10</f>
        <v>0</v>
      </c>
      <c r="P11" s="57">
        <f>Matrice!AD10</f>
        <v>0</v>
      </c>
      <c r="Q11" s="48">
        <f>Matrice!AE10</f>
        <v>0</v>
      </c>
      <c r="R11" s="54">
        <f>Matrice!AF10</f>
        <v>0</v>
      </c>
    </row>
    <row r="12" spans="1:18" ht="48" customHeight="1">
      <c r="A12" s="63" t="s">
        <v>57</v>
      </c>
      <c r="B12" s="42">
        <f t="shared" si="0"/>
        <v>0</v>
      </c>
      <c r="C12" s="42">
        <f t="shared" si="1"/>
        <v>0</v>
      </c>
      <c r="D12" s="44">
        <f t="shared" si="2"/>
        <v>0</v>
      </c>
      <c r="E12" s="45">
        <f>Matrice!E11</f>
        <v>0</v>
      </c>
      <c r="F12" s="42">
        <v>12</v>
      </c>
      <c r="G12" s="48">
        <f>Matrice!U11</f>
        <v>0</v>
      </c>
      <c r="H12" s="54">
        <f>Matrice!V11</f>
        <v>0</v>
      </c>
      <c r="I12" s="48">
        <f>Matrice!W11</f>
        <v>0</v>
      </c>
      <c r="J12" s="55">
        <f>Matrice!X11</f>
        <v>0</v>
      </c>
      <c r="K12" s="54">
        <f>Matrice!Y11</f>
        <v>0</v>
      </c>
      <c r="L12" s="48">
        <f>Matrice!Z11</f>
        <v>0</v>
      </c>
      <c r="M12" s="54">
        <f>Matrice!AA11</f>
        <v>0</v>
      </c>
      <c r="N12" s="56">
        <f>Matrice!AB11</f>
        <v>0</v>
      </c>
      <c r="O12" s="55">
        <f>Matrice!AC11</f>
        <v>0</v>
      </c>
      <c r="P12" s="57">
        <f>Matrice!AD11</f>
        <v>0</v>
      </c>
      <c r="Q12" s="48">
        <f>Matrice!AE11</f>
        <v>0</v>
      </c>
      <c r="R12" s="54">
        <f>Matrice!AF11</f>
        <v>0</v>
      </c>
    </row>
    <row r="13" spans="1:18" ht="48" customHeight="1">
      <c r="A13" s="63" t="s">
        <v>58</v>
      </c>
      <c r="B13" s="42">
        <f t="shared" si="0"/>
        <v>0</v>
      </c>
      <c r="C13" s="42">
        <f t="shared" si="1"/>
        <v>0</v>
      </c>
      <c r="D13" s="44">
        <f t="shared" si="2"/>
        <v>0</v>
      </c>
      <c r="E13" s="45">
        <f>Matrice!E12</f>
        <v>0</v>
      </c>
      <c r="F13" s="42">
        <v>8</v>
      </c>
      <c r="G13" s="48">
        <f>Matrice!U12</f>
        <v>0</v>
      </c>
      <c r="H13" s="54">
        <f>Matrice!V12</f>
        <v>0</v>
      </c>
      <c r="I13" s="48">
        <f>Matrice!W12</f>
        <v>0</v>
      </c>
      <c r="J13" s="55">
        <f>Matrice!X12</f>
        <v>0</v>
      </c>
      <c r="K13" s="54">
        <f>Matrice!Y12</f>
        <v>0</v>
      </c>
      <c r="L13" s="48">
        <f>Matrice!Z12</f>
        <v>0</v>
      </c>
      <c r="M13" s="54">
        <f>Matrice!AA12</f>
        <v>0</v>
      </c>
      <c r="N13" s="56">
        <f>Matrice!AB12</f>
        <v>0</v>
      </c>
      <c r="O13" s="55">
        <f>Matrice!AC12</f>
        <v>0</v>
      </c>
      <c r="P13" s="57">
        <f>Matrice!AD12</f>
        <v>0</v>
      </c>
      <c r="Q13" s="48">
        <f>Matrice!AE12</f>
        <v>0</v>
      </c>
      <c r="R13" s="54">
        <f>Matrice!AF12</f>
        <v>0</v>
      </c>
    </row>
    <row r="14" spans="1:18" s="14" customFormat="1" ht="48" customHeight="1">
      <c r="A14" s="63" t="s">
        <v>59</v>
      </c>
      <c r="B14" s="43">
        <f t="shared" si="0"/>
        <v>0</v>
      </c>
      <c r="C14" s="43">
        <f t="shared" si="1"/>
        <v>0</v>
      </c>
      <c r="D14" s="46">
        <f t="shared" si="2"/>
        <v>0</v>
      </c>
      <c r="E14" s="47">
        <f>Matrice!E13</f>
        <v>0</v>
      </c>
      <c r="F14" s="43">
        <v>8</v>
      </c>
      <c r="G14" s="58">
        <f>Matrice!U13</f>
        <v>0</v>
      </c>
      <c r="H14" s="59">
        <f>Matrice!V13</f>
        <v>0</v>
      </c>
      <c r="I14" s="58">
        <f>Matrice!W13</f>
        <v>0</v>
      </c>
      <c r="J14" s="60">
        <f>Matrice!X13</f>
        <v>0</v>
      </c>
      <c r="K14" s="59">
        <f>Matrice!Y13</f>
        <v>0</v>
      </c>
      <c r="L14" s="58">
        <f>Matrice!Z13</f>
        <v>0</v>
      </c>
      <c r="M14" s="59">
        <f>Matrice!AA13</f>
        <v>0</v>
      </c>
      <c r="N14" s="61">
        <f>Matrice!AB13</f>
        <v>0</v>
      </c>
      <c r="O14" s="60">
        <f>Matrice!AC13</f>
        <v>0</v>
      </c>
      <c r="P14" s="62">
        <f>Matrice!AD13</f>
        <v>0</v>
      </c>
      <c r="Q14" s="58">
        <f>Matrice!AE13</f>
        <v>0</v>
      </c>
      <c r="R14" s="59">
        <f>Matrice!AF13</f>
        <v>0</v>
      </c>
    </row>
    <row r="15" spans="1:18" ht="30" customHeight="1">
      <c r="A15" s="73" t="s">
        <v>49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5"/>
    </row>
  </sheetData>
  <sheetProtection password="C69C" sheet="1" objects="1" scenarios="1"/>
  <mergeCells count="18">
    <mergeCell ref="B3:D3"/>
    <mergeCell ref="B4:D4"/>
    <mergeCell ref="A15:R15"/>
    <mergeCell ref="A1:A4"/>
    <mergeCell ref="F1:F3"/>
    <mergeCell ref="G3:G4"/>
    <mergeCell ref="H3:H4"/>
    <mergeCell ref="G1:R1"/>
    <mergeCell ref="Q3:Q4"/>
    <mergeCell ref="R3:R4"/>
    <mergeCell ref="I3:J3"/>
    <mergeCell ref="K3:K4"/>
    <mergeCell ref="L3:L4"/>
    <mergeCell ref="M3:M4"/>
    <mergeCell ref="H2:J2"/>
    <mergeCell ref="L2:M2"/>
    <mergeCell ref="N3:O3"/>
    <mergeCell ref="P3:P4"/>
  </mergeCells>
  <printOptions horizontalCentered="1"/>
  <pageMargins left="0.1968503937007874" right="0.2362204724409449" top="1.3385826771653544" bottom="0.5511811023622047" header="0.9055118110236221" footer="0.7086614173228347"/>
  <pageSetup fitToHeight="0" fitToWidth="1" horizontalDpi="300" verticalDpi="300" orientation="landscape" paperSize="9" scale="59" r:id="rId2"/>
  <headerFooter>
    <oddHeader>&amp;L&amp;"Calibri,Gras"&amp;20       &amp;24&amp;A requises selon la configuration de la toiture et le DTU couverture considéré.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BWK France Sàrl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Sections de ventilation selon la configuration de la couverture</dc:title>
  <dc:subject/>
  <dc:creator>Patrick OUDINET</dc:creator>
  <cp:keywords/>
  <dc:description/>
  <cp:lastModifiedBy>Patrick</cp:lastModifiedBy>
  <cp:lastPrinted>2015-12-09T06:26:39Z</cp:lastPrinted>
  <dcterms:created xsi:type="dcterms:W3CDTF">2004-11-08T15:11:06Z</dcterms:created>
  <dcterms:modified xsi:type="dcterms:W3CDTF">2016-01-28T10:50:21Z</dcterms:modified>
  <cp:category/>
  <cp:version/>
  <cp:contentType/>
  <cp:contentStatus/>
</cp:coreProperties>
</file>